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showSheetTabs="0" xWindow="0" yWindow="0" windowWidth="9300" windowHeight="4755" tabRatio="0"/>
  </bookViews>
  <sheets>
    <sheet name="Sheet1" sheetId="1" r:id="rId1"/>
  </sheets>
  <definedNames>
    <definedName name="_xlnm.Print_Area" localSheetId="0">Sheet1!$A$1:$F$1991</definedName>
  </definedNames>
  <calcPr calcId="124519" refMode="R1C1"/>
</workbook>
</file>

<file path=xl/calcChain.xml><?xml version="1.0" encoding="utf-8"?>
<calcChain xmlns="http://schemas.openxmlformats.org/spreadsheetml/2006/main">
  <c r="F684" i="1"/>
  <c r="F6"/>
  <c r="F7"/>
  <c r="F8"/>
  <c r="F9"/>
  <c r="F10"/>
  <c r="F11"/>
  <c r="F14"/>
  <c r="F15"/>
  <c r="F17"/>
  <c r="F18"/>
  <c r="C19"/>
  <c r="D19"/>
  <c r="F30"/>
  <c r="E31"/>
  <c r="F31" s="1"/>
  <c r="E32"/>
  <c r="F32" s="1"/>
  <c r="E33"/>
  <c r="F33" s="1"/>
  <c r="F34"/>
  <c r="F35"/>
  <c r="F36"/>
  <c r="F37"/>
  <c r="F38"/>
  <c r="F40"/>
  <c r="F41"/>
  <c r="F42"/>
  <c r="F43"/>
  <c r="F44"/>
  <c r="C45"/>
  <c r="D45"/>
  <c r="E56"/>
  <c r="F56" s="1"/>
  <c r="F57"/>
  <c r="F58"/>
  <c r="E59"/>
  <c r="F60"/>
  <c r="F61"/>
  <c r="E62"/>
  <c r="F62" s="1"/>
  <c r="F63"/>
  <c r="F64"/>
  <c r="F65"/>
  <c r="F66"/>
  <c r="F67"/>
  <c r="F68"/>
  <c r="F69"/>
  <c r="F70"/>
  <c r="C71"/>
  <c r="D71"/>
  <c r="E82"/>
  <c r="F82" s="1"/>
  <c r="F83"/>
  <c r="F84"/>
  <c r="F85"/>
  <c r="F86"/>
  <c r="F87"/>
  <c r="F88"/>
  <c r="F89"/>
  <c r="F90"/>
  <c r="F91"/>
  <c r="F92"/>
  <c r="F93"/>
  <c r="F94"/>
  <c r="F95"/>
  <c r="F96"/>
  <c r="C97"/>
  <c r="D97"/>
  <c r="F108"/>
  <c r="E109"/>
  <c r="F109" s="1"/>
  <c r="F110"/>
  <c r="F111"/>
  <c r="F112"/>
  <c r="E113"/>
  <c r="F113" s="1"/>
  <c r="F114"/>
  <c r="F115"/>
  <c r="F116"/>
  <c r="F117"/>
  <c r="F118"/>
  <c r="F119"/>
  <c r="F120"/>
  <c r="F121"/>
  <c r="F122"/>
  <c r="C123"/>
  <c r="D123"/>
  <c r="F134"/>
  <c r="F135"/>
  <c r="F136"/>
  <c r="F137"/>
  <c r="F138"/>
  <c r="F139"/>
  <c r="F140"/>
  <c r="F141"/>
  <c r="F142"/>
  <c r="F143"/>
  <c r="F144"/>
  <c r="F145"/>
  <c r="F146"/>
  <c r="F147"/>
  <c r="F148"/>
  <c r="C149"/>
  <c r="D149"/>
  <c r="E149"/>
  <c r="F160"/>
  <c r="F161"/>
  <c r="F162"/>
  <c r="F163"/>
  <c r="F164"/>
  <c r="F165"/>
  <c r="F166"/>
  <c r="F167"/>
  <c r="F168"/>
  <c r="F169"/>
  <c r="F170"/>
  <c r="F171"/>
  <c r="F172"/>
  <c r="F173"/>
  <c r="F174"/>
  <c r="C175"/>
  <c r="D175"/>
  <c r="E175"/>
  <c r="F186"/>
  <c r="F187"/>
  <c r="F188"/>
  <c r="F189"/>
  <c r="F190"/>
  <c r="F191"/>
  <c r="F192"/>
  <c r="F193"/>
  <c r="F194"/>
  <c r="F195"/>
  <c r="F196"/>
  <c r="F197"/>
  <c r="F198"/>
  <c r="C199"/>
  <c r="D199"/>
  <c r="E199"/>
  <c r="F210"/>
  <c r="F211"/>
  <c r="F212"/>
  <c r="F213"/>
  <c r="F214"/>
  <c r="F215"/>
  <c r="F216"/>
  <c r="F217"/>
  <c r="F218"/>
  <c r="F219"/>
  <c r="F220"/>
  <c r="F221"/>
  <c r="F222"/>
  <c r="F223"/>
  <c r="C224"/>
  <c r="D224"/>
  <c r="E224"/>
  <c r="F235"/>
  <c r="F236"/>
  <c r="F237"/>
  <c r="F238"/>
  <c r="F239"/>
  <c r="F240"/>
  <c r="F241"/>
  <c r="F242"/>
  <c r="F243"/>
  <c r="F244"/>
  <c r="F245"/>
  <c r="F246"/>
  <c r="F247"/>
  <c r="F248"/>
  <c r="F249"/>
  <c r="C250"/>
  <c r="D250"/>
  <c r="E250"/>
  <c r="F261"/>
  <c r="F262"/>
  <c r="F263"/>
  <c r="F264"/>
  <c r="F265"/>
  <c r="F266"/>
  <c r="F267"/>
  <c r="F268"/>
  <c r="F269"/>
  <c r="F271"/>
  <c r="F272"/>
  <c r="F273"/>
  <c r="F274"/>
  <c r="F275"/>
  <c r="C276"/>
  <c r="D276"/>
  <c r="E276"/>
  <c r="F287"/>
  <c r="F288"/>
  <c r="F289"/>
  <c r="F290"/>
  <c r="F291"/>
  <c r="F292"/>
  <c r="F293"/>
  <c r="F294"/>
  <c r="F295"/>
  <c r="F297"/>
  <c r="F298"/>
  <c r="F299"/>
  <c r="F300"/>
  <c r="F301"/>
  <c r="C302"/>
  <c r="D302"/>
  <c r="E302"/>
  <c r="F313"/>
  <c r="F315"/>
  <c r="F316"/>
  <c r="F317"/>
  <c r="F318"/>
  <c r="F319"/>
  <c r="F320"/>
  <c r="F321"/>
  <c r="F323"/>
  <c r="F324"/>
  <c r="F325"/>
  <c r="F327"/>
  <c r="C328"/>
  <c r="D328"/>
  <c r="E328"/>
  <c r="F339"/>
  <c r="F340"/>
  <c r="F341"/>
  <c r="F342"/>
  <c r="F343"/>
  <c r="F344"/>
  <c r="F345"/>
  <c r="F346"/>
  <c r="F347"/>
  <c r="F348"/>
  <c r="F349"/>
  <c r="F350"/>
  <c r="F351"/>
  <c r="F352"/>
  <c r="F353"/>
  <c r="C354"/>
  <c r="D354"/>
  <c r="E354"/>
  <c r="F365"/>
  <c r="F366"/>
  <c r="F367"/>
  <c r="F368"/>
  <c r="F369"/>
  <c r="F370"/>
  <c r="F371"/>
  <c r="F372"/>
  <c r="F373"/>
  <c r="F375"/>
  <c r="F376"/>
  <c r="F377"/>
  <c r="F378"/>
  <c r="F379"/>
  <c r="C380"/>
  <c r="D380"/>
  <c r="E380"/>
  <c r="F391"/>
  <c r="F392"/>
  <c r="F393"/>
  <c r="F394"/>
  <c r="F395"/>
  <c r="F396"/>
  <c r="F397"/>
  <c r="F398"/>
  <c r="F399"/>
  <c r="F401"/>
  <c r="F402"/>
  <c r="F403"/>
  <c r="F404"/>
  <c r="F405"/>
  <c r="C406"/>
  <c r="D406"/>
  <c r="E406"/>
  <c r="F417"/>
  <c r="F418"/>
  <c r="F419"/>
  <c r="F420"/>
  <c r="F421"/>
  <c r="F422"/>
  <c r="F423"/>
  <c r="F424"/>
  <c r="F425"/>
  <c r="F426"/>
  <c r="F427"/>
  <c r="F428"/>
  <c r="F429"/>
  <c r="F430"/>
  <c r="F431"/>
  <c r="C432"/>
  <c r="D432"/>
  <c r="E432"/>
  <c r="F443"/>
  <c r="F444"/>
  <c r="F445"/>
  <c r="F446"/>
  <c r="F447"/>
  <c r="F448"/>
  <c r="F449"/>
  <c r="F450"/>
  <c r="F451"/>
  <c r="F452"/>
  <c r="F453"/>
  <c r="F454"/>
  <c r="F455"/>
  <c r="F456"/>
  <c r="F457"/>
  <c r="C458"/>
  <c r="D458"/>
  <c r="E458"/>
  <c r="F469"/>
  <c r="F470"/>
  <c r="F471"/>
  <c r="F472"/>
  <c r="F473"/>
  <c r="F474"/>
  <c r="F475"/>
  <c r="F476"/>
  <c r="F477"/>
  <c r="F478"/>
  <c r="F479"/>
  <c r="F480"/>
  <c r="F481"/>
  <c r="F482"/>
  <c r="F483"/>
  <c r="C484"/>
  <c r="D484"/>
  <c r="E484"/>
  <c r="F495"/>
  <c r="F496"/>
  <c r="F497"/>
  <c r="F498"/>
  <c r="F499"/>
  <c r="F500"/>
  <c r="F501"/>
  <c r="F502"/>
  <c r="F503"/>
  <c r="F504"/>
  <c r="F505"/>
  <c r="F506"/>
  <c r="F507"/>
  <c r="F508"/>
  <c r="F509"/>
  <c r="C510"/>
  <c r="D510"/>
  <c r="E510"/>
  <c r="F521"/>
  <c r="F522"/>
  <c r="F523"/>
  <c r="F524"/>
  <c r="F525"/>
  <c r="F526"/>
  <c r="F527"/>
  <c r="F528"/>
  <c r="F529"/>
  <c r="F530"/>
  <c r="F531"/>
  <c r="F532"/>
  <c r="F533"/>
  <c r="F534"/>
  <c r="F535"/>
  <c r="C536"/>
  <c r="D536"/>
  <c r="E536"/>
  <c r="F547"/>
  <c r="F548"/>
  <c r="F549"/>
  <c r="F550"/>
  <c r="F551"/>
  <c r="F552"/>
  <c r="F553"/>
  <c r="F554"/>
  <c r="F555"/>
  <c r="F556"/>
  <c r="F557"/>
  <c r="F558"/>
  <c r="F559"/>
  <c r="F560"/>
  <c r="F561"/>
  <c r="C562"/>
  <c r="D562"/>
  <c r="E562"/>
  <c r="F573"/>
  <c r="F574"/>
  <c r="F575"/>
  <c r="F576"/>
  <c r="F577"/>
  <c r="F578"/>
  <c r="F579"/>
  <c r="F580"/>
  <c r="F581"/>
  <c r="F583"/>
  <c r="F584"/>
  <c r="F585"/>
  <c r="F586"/>
  <c r="F587"/>
  <c r="C588"/>
  <c r="D588"/>
  <c r="E588"/>
  <c r="F599"/>
  <c r="F600"/>
  <c r="F601"/>
  <c r="F602"/>
  <c r="F603"/>
  <c r="F604"/>
  <c r="F605"/>
  <c r="F606"/>
  <c r="F607"/>
  <c r="F608"/>
  <c r="F609"/>
  <c r="F610"/>
  <c r="F611"/>
  <c r="F612"/>
  <c r="F613"/>
  <c r="C614"/>
  <c r="D614"/>
  <c r="E614"/>
  <c r="F625"/>
  <c r="F626"/>
  <c r="F627"/>
  <c r="F628"/>
  <c r="F629"/>
  <c r="F630"/>
  <c r="F631"/>
  <c r="F632"/>
  <c r="F633"/>
  <c r="F634"/>
  <c r="F635"/>
  <c r="F636"/>
  <c r="F637"/>
  <c r="F638"/>
  <c r="F639"/>
  <c r="C640"/>
  <c r="D640"/>
  <c r="E640"/>
  <c r="F653"/>
  <c r="F654"/>
  <c r="F655"/>
  <c r="F656"/>
  <c r="F657"/>
  <c r="F659"/>
  <c r="F663"/>
  <c r="C664"/>
  <c r="D664"/>
  <c r="E664"/>
  <c r="F675"/>
  <c r="F676"/>
  <c r="F677"/>
  <c r="F678"/>
  <c r="F679"/>
  <c r="F680"/>
  <c r="F681"/>
  <c r="F683"/>
  <c r="F685"/>
  <c r="F686"/>
  <c r="C688"/>
  <c r="D688"/>
  <c r="E688"/>
  <c r="F699"/>
  <c r="F700"/>
  <c r="F701"/>
  <c r="F702"/>
  <c r="F703"/>
  <c r="F704"/>
  <c r="F705"/>
  <c r="F707"/>
  <c r="C709"/>
  <c r="D709"/>
  <c r="E709"/>
  <c r="F720"/>
  <c r="F721"/>
  <c r="F722"/>
  <c r="F723"/>
  <c r="F724"/>
  <c r="F728"/>
  <c r="F729"/>
  <c r="F730"/>
  <c r="C733"/>
  <c r="D733"/>
  <c r="E733"/>
  <c r="F744"/>
  <c r="F745"/>
  <c r="F746"/>
  <c r="F747"/>
  <c r="F749"/>
  <c r="F752"/>
  <c r="F753"/>
  <c r="F754"/>
  <c r="F755"/>
  <c r="F756"/>
  <c r="C757"/>
  <c r="D757"/>
  <c r="E757"/>
  <c r="F768"/>
  <c r="F769"/>
  <c r="F770"/>
  <c r="F771"/>
  <c r="F772"/>
  <c r="F773"/>
  <c r="F774"/>
  <c r="F776"/>
  <c r="F777"/>
  <c r="F778"/>
  <c r="F779"/>
  <c r="F780"/>
  <c r="C781"/>
  <c r="D781"/>
  <c r="E781"/>
  <c r="F792"/>
  <c r="F793"/>
  <c r="F794"/>
  <c r="F795"/>
  <c r="F796"/>
  <c r="F797"/>
  <c r="F798"/>
  <c r="F799"/>
  <c r="F800"/>
  <c r="F802"/>
  <c r="F803"/>
  <c r="F804"/>
  <c r="F805"/>
  <c r="F806"/>
  <c r="C807"/>
  <c r="D807"/>
  <c r="E807"/>
  <c r="F818"/>
  <c r="F819"/>
  <c r="F820"/>
  <c r="F821"/>
  <c r="F822"/>
  <c r="F823"/>
  <c r="F824"/>
  <c r="F825"/>
  <c r="F826"/>
  <c r="F828"/>
  <c r="F829"/>
  <c r="F830"/>
  <c r="F831"/>
  <c r="F832"/>
  <c r="C833"/>
  <c r="D833"/>
  <c r="E833"/>
  <c r="F844"/>
  <c r="F845"/>
  <c r="F846"/>
  <c r="F847"/>
  <c r="F848"/>
  <c r="F849"/>
  <c r="F850"/>
  <c r="F851"/>
  <c r="F852"/>
  <c r="F854"/>
  <c r="F855"/>
  <c r="F856"/>
  <c r="F857"/>
  <c r="F858"/>
  <c r="C859"/>
  <c r="D859"/>
  <c r="E859"/>
  <c r="F870"/>
  <c r="F871"/>
  <c r="F872"/>
  <c r="F873"/>
  <c r="F874"/>
  <c r="F875"/>
  <c r="F876"/>
  <c r="F878"/>
  <c r="C880"/>
  <c r="D880"/>
  <c r="E880"/>
  <c r="F891"/>
  <c r="F892"/>
  <c r="F893"/>
  <c r="F894"/>
  <c r="F895"/>
  <c r="F896"/>
  <c r="F897"/>
  <c r="F899"/>
  <c r="F900"/>
  <c r="F901"/>
  <c r="F902"/>
  <c r="F903"/>
  <c r="C904"/>
  <c r="D904"/>
  <c r="E904"/>
  <c r="F915"/>
  <c r="F916"/>
  <c r="F917"/>
  <c r="F918"/>
  <c r="F919"/>
  <c r="F920"/>
  <c r="F921"/>
  <c r="F922"/>
  <c r="F923"/>
  <c r="F925"/>
  <c r="F926"/>
  <c r="F927"/>
  <c r="F928"/>
  <c r="F929"/>
  <c r="C930"/>
  <c r="D930"/>
  <c r="E930"/>
  <c r="F941"/>
  <c r="F942"/>
  <c r="F943"/>
  <c r="F944"/>
  <c r="F945"/>
  <c r="F946"/>
  <c r="F947"/>
  <c r="F948"/>
  <c r="F949"/>
  <c r="F950"/>
  <c r="F951"/>
  <c r="F952"/>
  <c r="F953"/>
  <c r="F954"/>
  <c r="F955"/>
  <c r="C956"/>
  <c r="D956"/>
  <c r="E956"/>
  <c r="F967"/>
  <c r="F968"/>
  <c r="F969"/>
  <c r="F970"/>
  <c r="F976"/>
  <c r="F977"/>
  <c r="F979"/>
  <c r="C980"/>
  <c r="D980"/>
  <c r="E980"/>
  <c r="F992"/>
  <c r="F993"/>
  <c r="F994"/>
  <c r="F997"/>
  <c r="C998"/>
  <c r="D998"/>
  <c r="E998"/>
  <c r="F1009"/>
  <c r="F1010"/>
  <c r="F1011"/>
  <c r="F1012"/>
  <c r="F1013"/>
  <c r="F1014"/>
  <c r="F1015"/>
  <c r="F1016"/>
  <c r="F1017"/>
  <c r="F1019"/>
  <c r="F1020"/>
  <c r="F1021"/>
  <c r="F1022"/>
  <c r="F1023"/>
  <c r="C1024"/>
  <c r="D1024"/>
  <c r="E1024"/>
  <c r="F1035"/>
  <c r="F1036"/>
  <c r="F1037"/>
  <c r="F1038"/>
  <c r="F1039"/>
  <c r="F1040"/>
  <c r="F1041"/>
  <c r="F1042"/>
  <c r="F1043"/>
  <c r="F1044"/>
  <c r="F1045"/>
  <c r="F1046"/>
  <c r="F1047"/>
  <c r="F1048"/>
  <c r="F1049"/>
  <c r="C1050"/>
  <c r="D1050"/>
  <c r="E1050"/>
  <c r="F1061"/>
  <c r="F1062"/>
  <c r="F1063"/>
  <c r="F1064"/>
  <c r="F1065"/>
  <c r="F1066"/>
  <c r="F1067"/>
  <c r="F1068"/>
  <c r="F1069"/>
  <c r="F1070"/>
  <c r="F1071"/>
  <c r="F1072"/>
  <c r="F1073"/>
  <c r="F1074"/>
  <c r="F1075"/>
  <c r="C1076"/>
  <c r="D1076"/>
  <c r="E1076"/>
  <c r="F1087"/>
  <c r="F1088"/>
  <c r="F1089"/>
  <c r="F1090"/>
  <c r="F1091"/>
  <c r="F1092"/>
  <c r="F1093"/>
  <c r="F1094"/>
  <c r="F1095"/>
  <c r="F1096"/>
  <c r="F1097"/>
  <c r="F1098"/>
  <c r="F1099"/>
  <c r="F1100"/>
  <c r="F1101"/>
  <c r="C1102"/>
  <c r="D1102"/>
  <c r="E1102"/>
  <c r="F1113"/>
  <c r="F1114"/>
  <c r="F1115"/>
  <c r="F1116"/>
  <c r="F1117"/>
  <c r="F1118"/>
  <c r="F1119"/>
  <c r="F1120"/>
  <c r="F1121"/>
  <c r="F1122"/>
  <c r="F1123"/>
  <c r="F1124"/>
  <c r="F1125"/>
  <c r="F1126"/>
  <c r="F1127"/>
  <c r="C1128"/>
  <c r="D1128"/>
  <c r="E1128"/>
  <c r="F1139"/>
  <c r="F1140"/>
  <c r="F1141"/>
  <c r="F1142"/>
  <c r="F1143"/>
  <c r="F1144"/>
  <c r="F1145"/>
  <c r="F1146"/>
  <c r="F1147"/>
  <c r="F1149"/>
  <c r="F1150"/>
  <c r="F1151"/>
  <c r="F1152"/>
  <c r="F1153"/>
  <c r="C1154"/>
  <c r="D1154"/>
  <c r="E1154"/>
  <c r="F1165"/>
  <c r="F1166"/>
  <c r="F1167"/>
  <c r="F1168"/>
  <c r="F1169"/>
  <c r="F1170"/>
  <c r="F1171"/>
  <c r="F1172"/>
  <c r="F1173"/>
  <c r="F1174"/>
  <c r="F1175"/>
  <c r="F1176"/>
  <c r="F1177"/>
  <c r="F1178"/>
  <c r="C1179"/>
  <c r="D1179"/>
  <c r="E1179"/>
  <c r="F1190"/>
  <c r="F1191"/>
  <c r="F1192"/>
  <c r="F1193"/>
  <c r="F1194"/>
  <c r="F1195"/>
  <c r="F1196"/>
  <c r="F1197"/>
  <c r="F1198"/>
  <c r="F1200"/>
  <c r="F1201"/>
  <c r="F1202"/>
  <c r="F1203"/>
  <c r="F1204"/>
  <c r="C1205"/>
  <c r="D1205"/>
  <c r="E1205"/>
  <c r="F1216"/>
  <c r="E1217"/>
  <c r="F1217" s="1"/>
  <c r="F1218"/>
  <c r="F1219"/>
  <c r="F1220"/>
  <c r="F1221"/>
  <c r="F1222"/>
  <c r="F1223"/>
  <c r="F1224"/>
  <c r="F1225"/>
  <c r="F1226"/>
  <c r="F1227"/>
  <c r="F1228"/>
  <c r="F1229"/>
  <c r="F1230"/>
  <c r="F1231"/>
  <c r="C1232"/>
  <c r="D123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C1260"/>
  <c r="D1260"/>
  <c r="E1260"/>
  <c r="F1271"/>
  <c r="E1272"/>
  <c r="F1272" s="1"/>
  <c r="F1273"/>
  <c r="F1274"/>
  <c r="F1275"/>
  <c r="F1276"/>
  <c r="F1277"/>
  <c r="E1278"/>
  <c r="F1279"/>
  <c r="F1280"/>
  <c r="F1281"/>
  <c r="F1282"/>
  <c r="F1283"/>
  <c r="F1284"/>
  <c r="F1285"/>
  <c r="C1286"/>
  <c r="D1286"/>
  <c r="E1297"/>
  <c r="F1297" s="1"/>
  <c r="F1298"/>
  <c r="F1299"/>
  <c r="F1300"/>
  <c r="F1301"/>
  <c r="F1302"/>
  <c r="F1303"/>
  <c r="F1304"/>
  <c r="F1305"/>
  <c r="E1306"/>
  <c r="F1306" s="1"/>
  <c r="F1307"/>
  <c r="F1308"/>
  <c r="F1309"/>
  <c r="F1310"/>
  <c r="F1311"/>
  <c r="F1312"/>
  <c r="F1313"/>
  <c r="C1314"/>
  <c r="D1314"/>
  <c r="F1325"/>
  <c r="E1326"/>
  <c r="F1326" s="1"/>
  <c r="F1327"/>
  <c r="F1328"/>
  <c r="F1329"/>
  <c r="F1330"/>
  <c r="F1331"/>
  <c r="F1332"/>
  <c r="F1333"/>
  <c r="F1334"/>
  <c r="F1335"/>
  <c r="F1336"/>
  <c r="F1337"/>
  <c r="F1338"/>
  <c r="F1339"/>
  <c r="F1340"/>
  <c r="F1341"/>
  <c r="C1342"/>
  <c r="D1342"/>
  <c r="F1353"/>
  <c r="F1354"/>
  <c r="F1355"/>
  <c r="F1356"/>
  <c r="F1357"/>
  <c r="F1358"/>
  <c r="F1359"/>
  <c r="F1360"/>
  <c r="F1361"/>
  <c r="F1362"/>
  <c r="F1363"/>
  <c r="F1364"/>
  <c r="F1365"/>
  <c r="F1366"/>
  <c r="F1367"/>
  <c r="C1368"/>
  <c r="D1368"/>
  <c r="E1368"/>
  <c r="F1379"/>
  <c r="F1380"/>
  <c r="F1381"/>
  <c r="F1382"/>
  <c r="F1383"/>
  <c r="F1384"/>
  <c r="F1385"/>
  <c r="F1386"/>
  <c r="F1387"/>
  <c r="F1388"/>
  <c r="F1391"/>
  <c r="C1393"/>
  <c r="D1393"/>
  <c r="E1393"/>
  <c r="F1404"/>
  <c r="F1405"/>
  <c r="F1406"/>
  <c r="F1407"/>
  <c r="F1408"/>
  <c r="F1409"/>
  <c r="F1410"/>
  <c r="F1411"/>
  <c r="F1412"/>
  <c r="F1414"/>
  <c r="F1415"/>
  <c r="F1416"/>
  <c r="F1417"/>
  <c r="F1418"/>
  <c r="C1419"/>
  <c r="D1419"/>
  <c r="E1419"/>
  <c r="F1430"/>
  <c r="F1431"/>
  <c r="F1432"/>
  <c r="F1433"/>
  <c r="F1434"/>
  <c r="F1435"/>
  <c r="F1436"/>
  <c r="F1437"/>
  <c r="F1438"/>
  <c r="F1440"/>
  <c r="F1441"/>
  <c r="F1442"/>
  <c r="F1443"/>
  <c r="F1444"/>
  <c r="C1445"/>
  <c r="D1445"/>
  <c r="E1445"/>
  <c r="F1456"/>
  <c r="F1457"/>
  <c r="F1458"/>
  <c r="F1459"/>
  <c r="F1460"/>
  <c r="F1461"/>
  <c r="F1462"/>
  <c r="F1464"/>
  <c r="F1465"/>
  <c r="F1466"/>
  <c r="F1467"/>
  <c r="F1468"/>
  <c r="C1469"/>
  <c r="D1469"/>
  <c r="E1469"/>
  <c r="F1480"/>
  <c r="F1481"/>
  <c r="F1482"/>
  <c r="F1483"/>
  <c r="F1484"/>
  <c r="F1485"/>
  <c r="F1486"/>
  <c r="F1488"/>
  <c r="F1489"/>
  <c r="F1490"/>
  <c r="F1491"/>
  <c r="F1492"/>
  <c r="C1493"/>
  <c r="D1493"/>
  <c r="E1493"/>
  <c r="F1504"/>
  <c r="F1505"/>
  <c r="F1506"/>
  <c r="F1507"/>
  <c r="F1508"/>
  <c r="F1509"/>
  <c r="F1510"/>
  <c r="F1511"/>
  <c r="F1512"/>
  <c r="F1514"/>
  <c r="F1515"/>
  <c r="F1516"/>
  <c r="F1517"/>
  <c r="F1518"/>
  <c r="C1519"/>
  <c r="D1519"/>
  <c r="E151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C1548"/>
  <c r="D1548"/>
  <c r="E1548"/>
  <c r="F1559"/>
  <c r="F1560"/>
  <c r="F1561"/>
  <c r="F1562"/>
  <c r="F1563"/>
  <c r="F1564"/>
  <c r="F1565"/>
  <c r="F1566"/>
  <c r="F1567"/>
  <c r="F1569"/>
  <c r="F1570"/>
  <c r="F1571"/>
  <c r="F1572"/>
  <c r="F1573"/>
  <c r="C1574"/>
  <c r="D1574"/>
  <c r="E1574"/>
  <c r="F1585"/>
  <c r="F1586"/>
  <c r="F1587"/>
  <c r="F1588"/>
  <c r="F1589"/>
  <c r="F1590"/>
  <c r="F1591"/>
  <c r="F1592"/>
  <c r="F1593"/>
  <c r="F1594"/>
  <c r="F1595"/>
  <c r="F1596"/>
  <c r="F1597"/>
  <c r="F1598"/>
  <c r="F1599"/>
  <c r="C1600"/>
  <c r="D1600"/>
  <c r="E1600"/>
  <c r="F1611"/>
  <c r="F1612"/>
  <c r="F1613"/>
  <c r="F1614"/>
  <c r="F1615"/>
  <c r="F1616"/>
  <c r="F1617"/>
  <c r="F1618"/>
  <c r="F1619"/>
  <c r="F1620"/>
  <c r="F1621"/>
  <c r="F1622"/>
  <c r="F1623"/>
  <c r="F1624"/>
  <c r="F1625"/>
  <c r="C1626"/>
  <c r="D1626"/>
  <c r="E1626"/>
  <c r="F1637"/>
  <c r="F1638"/>
  <c r="F1639"/>
  <c r="F1640"/>
  <c r="F1641"/>
  <c r="F1642"/>
  <c r="F1643"/>
  <c r="F1644"/>
  <c r="F1645"/>
  <c r="F1647"/>
  <c r="F1648"/>
  <c r="F1649"/>
  <c r="F1650"/>
  <c r="F1651"/>
  <c r="C1652"/>
  <c r="D1652"/>
  <c r="E1652"/>
  <c r="F1663"/>
  <c r="F1664"/>
  <c r="F1665"/>
  <c r="F1666"/>
  <c r="F1667"/>
  <c r="F1668"/>
  <c r="F1669"/>
  <c r="F1670"/>
  <c r="F1671"/>
  <c r="F1672"/>
  <c r="F1673"/>
  <c r="F1674"/>
  <c r="F1675"/>
  <c r="F1676"/>
  <c r="F1677"/>
  <c r="C1678"/>
  <c r="D1678"/>
  <c r="E1678"/>
  <c r="F1689"/>
  <c r="F1690"/>
  <c r="F1691"/>
  <c r="F1692"/>
  <c r="F1693"/>
  <c r="F1694"/>
  <c r="F1695"/>
  <c r="F1696"/>
  <c r="F1697"/>
  <c r="F1698"/>
  <c r="F1699"/>
  <c r="F1700"/>
  <c r="F1701"/>
  <c r="F1702"/>
  <c r="F1703"/>
  <c r="C1704"/>
  <c r="D1704"/>
  <c r="E1704"/>
  <c r="F1715"/>
  <c r="F1716"/>
  <c r="F1717"/>
  <c r="F1718"/>
  <c r="F1719"/>
  <c r="F1720"/>
  <c r="F1721"/>
  <c r="F1722"/>
  <c r="F1723"/>
  <c r="F1724"/>
  <c r="F1725"/>
  <c r="F1726"/>
  <c r="F1727"/>
  <c r="F1728"/>
  <c r="F1729"/>
  <c r="C1730"/>
  <c r="D1730"/>
  <c r="E1730"/>
  <c r="F1741"/>
  <c r="F1742"/>
  <c r="F1743"/>
  <c r="F1744"/>
  <c r="F1745"/>
  <c r="F1746"/>
  <c r="F1747"/>
  <c r="F1748"/>
  <c r="F1749"/>
  <c r="F1750"/>
  <c r="F1751"/>
  <c r="F1752"/>
  <c r="F1753"/>
  <c r="F1754"/>
  <c r="F1755"/>
  <c r="C1756"/>
  <c r="D1756"/>
  <c r="E175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C1784"/>
  <c r="D1784"/>
  <c r="E178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C1812"/>
  <c r="D1812"/>
  <c r="E1812"/>
  <c r="F1823"/>
  <c r="F1824"/>
  <c r="F1825"/>
  <c r="F1826"/>
  <c r="F1827"/>
  <c r="F1828"/>
  <c r="F1829"/>
  <c r="F1830"/>
  <c r="F1831"/>
  <c r="F1832"/>
  <c r="F1834"/>
  <c r="F1835"/>
  <c r="F1836"/>
  <c r="F1837"/>
  <c r="F1838"/>
  <c r="F1839"/>
  <c r="C1840"/>
  <c r="D1840"/>
  <c r="E1840"/>
  <c r="F1851"/>
  <c r="F1852"/>
  <c r="F1853"/>
  <c r="F1854"/>
  <c r="F1855"/>
  <c r="F1856"/>
  <c r="F1857"/>
  <c r="F1858"/>
  <c r="F1859"/>
  <c r="F1861"/>
  <c r="F1862"/>
  <c r="F1863"/>
  <c r="F1864"/>
  <c r="F1865"/>
  <c r="C1866"/>
  <c r="D1866"/>
  <c r="E1866"/>
  <c r="F1877"/>
  <c r="F1878"/>
  <c r="F1879"/>
  <c r="F1880"/>
  <c r="F1881"/>
  <c r="F1882"/>
  <c r="F1883"/>
  <c r="F1884"/>
  <c r="F1885"/>
  <c r="F1886"/>
  <c r="F1887"/>
  <c r="F1888"/>
  <c r="F1889"/>
  <c r="F1890"/>
  <c r="F1891"/>
  <c r="C1892"/>
  <c r="D1892"/>
  <c r="E1892"/>
  <c r="F1903"/>
  <c r="F1904"/>
  <c r="F1905"/>
  <c r="F1906"/>
  <c r="F1907"/>
  <c r="F1908"/>
  <c r="F1909"/>
  <c r="F1910"/>
  <c r="F1911"/>
  <c r="F1912"/>
  <c r="F1913"/>
  <c r="F1914"/>
  <c r="F1915"/>
  <c r="F1916"/>
  <c r="F1917"/>
  <c r="C1918"/>
  <c r="D1918"/>
  <c r="E1918"/>
  <c r="F1929"/>
  <c r="F1930"/>
  <c r="F1931"/>
  <c r="F1932"/>
  <c r="F1933"/>
  <c r="F1934"/>
  <c r="F1935"/>
  <c r="F1938"/>
  <c r="F1941"/>
  <c r="C1942"/>
  <c r="D1942"/>
  <c r="E1942"/>
  <c r="F1953"/>
  <c r="F1954"/>
  <c r="F1955"/>
  <c r="F1957"/>
  <c r="F1959"/>
  <c r="F1960"/>
  <c r="C1961"/>
  <c r="D1961"/>
  <c r="E1961"/>
  <c r="F1972"/>
  <c r="F1973"/>
  <c r="F1974"/>
  <c r="F1975"/>
  <c r="F1976"/>
  <c r="F1977"/>
  <c r="F1978"/>
  <c r="F1979"/>
  <c r="F1981"/>
  <c r="F1982"/>
  <c r="F1983"/>
  <c r="F1984"/>
  <c r="F1985"/>
  <c r="C1986"/>
  <c r="D1986"/>
  <c r="E1986"/>
  <c r="F1154" l="1"/>
  <c r="G1154" s="1"/>
  <c r="F807"/>
  <c r="G807" s="1"/>
  <c r="E1232"/>
  <c r="E97"/>
  <c r="E45"/>
  <c r="F688"/>
  <c r="G688" s="1"/>
  <c r="E71"/>
  <c r="F904"/>
  <c r="G904" s="1"/>
  <c r="F664"/>
  <c r="G664" s="1"/>
  <c r="F224"/>
  <c r="G224" s="1"/>
  <c r="F1812"/>
  <c r="F956"/>
  <c r="G956" s="1"/>
  <c r="F1652"/>
  <c r="G1652" s="1"/>
  <c r="F1260"/>
  <c r="G1260" s="1"/>
  <c r="F1128"/>
  <c r="G1128" s="1"/>
  <c r="F930"/>
  <c r="G930" s="1"/>
  <c r="F833"/>
  <c r="G833" s="1"/>
  <c r="F757"/>
  <c r="G757" s="1"/>
  <c r="F614"/>
  <c r="G614" s="1"/>
  <c r="F250"/>
  <c r="G250" s="1"/>
  <c r="F59"/>
  <c r="F71" s="1"/>
  <c r="G71" s="1"/>
  <c r="F1704"/>
  <c r="G1704" s="1"/>
  <c r="E1342"/>
  <c r="F1342"/>
  <c r="G1342" s="1"/>
  <c r="F1050"/>
  <c r="G1050" s="1"/>
  <c r="F859"/>
  <c r="G859" s="1"/>
  <c r="F640"/>
  <c r="G640" s="1"/>
  <c r="F1961"/>
  <c r="G1961" s="1"/>
  <c r="F1942"/>
  <c r="G1942" s="1"/>
  <c r="F1756"/>
  <c r="G1756" s="1"/>
  <c r="F1205"/>
  <c r="G1205" s="1"/>
  <c r="F1626"/>
  <c r="G1626" s="1"/>
  <c r="F1574"/>
  <c r="G1574" s="1"/>
  <c r="F1314"/>
  <c r="G1314" s="1"/>
  <c r="F1179"/>
  <c r="G1179" s="1"/>
  <c r="F1076"/>
  <c r="G1076" s="1"/>
  <c r="F733"/>
  <c r="G733" s="1"/>
  <c r="F709"/>
  <c r="G709" s="1"/>
  <c r="F588"/>
  <c r="G588" s="1"/>
  <c r="F536"/>
  <c r="G536" s="1"/>
  <c r="F484"/>
  <c r="G484" s="1"/>
  <c r="F432"/>
  <c r="G432" s="1"/>
  <c r="F380"/>
  <c r="G380" s="1"/>
  <c r="F354"/>
  <c r="G354" s="1"/>
  <c r="F328"/>
  <c r="G328" s="1"/>
  <c r="F175"/>
  <c r="G175" s="1"/>
  <c r="F123"/>
  <c r="G123" s="1"/>
  <c r="F45"/>
  <c r="G45" s="1"/>
  <c r="F1892"/>
  <c r="G1892" s="1"/>
  <c r="F1730"/>
  <c r="G1730" s="1"/>
  <c r="F1393"/>
  <c r="G1393" s="1"/>
  <c r="F980"/>
  <c r="G980" s="1"/>
  <c r="F781"/>
  <c r="G781" s="1"/>
  <c r="F1986"/>
  <c r="G1986" s="1"/>
  <c r="F1600"/>
  <c r="G1600" s="1"/>
  <c r="E1286"/>
  <c r="F1232"/>
  <c r="G1232" s="1"/>
  <c r="F1102"/>
  <c r="G1102" s="1"/>
  <c r="F880"/>
  <c r="G880" s="1"/>
  <c r="F510"/>
  <c r="G510" s="1"/>
  <c r="F458"/>
  <c r="G458" s="1"/>
  <c r="F406"/>
  <c r="G406" s="1"/>
  <c r="F302"/>
  <c r="G302" s="1"/>
  <c r="F276"/>
  <c r="G276" s="1"/>
  <c r="F199"/>
  <c r="G199" s="1"/>
  <c r="F149"/>
  <c r="G149" s="1"/>
  <c r="E19"/>
  <c r="G18" s="1"/>
  <c r="F1548"/>
  <c r="G1548" s="1"/>
  <c r="F1445"/>
  <c r="G1445" s="1"/>
  <c r="F1368"/>
  <c r="G1368" s="1"/>
  <c r="F1918"/>
  <c r="G1918" s="1"/>
  <c r="F1866"/>
  <c r="G1866" s="1"/>
  <c r="F1840"/>
  <c r="G1840" s="1"/>
  <c r="F1784"/>
  <c r="G1784" s="1"/>
  <c r="F1678"/>
  <c r="G1678" s="1"/>
  <c r="F1519"/>
  <c r="G1519" s="1"/>
  <c r="F1493"/>
  <c r="G1493" s="1"/>
  <c r="F1469"/>
  <c r="G1469" s="1"/>
  <c r="F1419"/>
  <c r="G1419" s="1"/>
  <c r="F1024"/>
  <c r="G1024" s="1"/>
  <c r="F998"/>
  <c r="G998" s="1"/>
  <c r="F562"/>
  <c r="G562" s="1"/>
  <c r="F97"/>
  <c r="G97" s="1"/>
  <c r="F19"/>
  <c r="G19" s="1"/>
  <c r="G1812"/>
  <c r="E123"/>
  <c r="F1278"/>
  <c r="F1286" s="1"/>
  <c r="G1286" s="1"/>
  <c r="E1314"/>
  <c r="G1990" l="1"/>
</calcChain>
</file>

<file path=xl/sharedStrings.xml><?xml version="1.0" encoding="utf-8"?>
<sst xmlns="http://schemas.openxmlformats.org/spreadsheetml/2006/main" count="2415" uniqueCount="106">
  <si>
    <t>за 01.01.22 - 31.10.23</t>
  </si>
  <si>
    <t>N з\п</t>
  </si>
  <si>
    <t>ПОСЛУГА</t>
  </si>
  <si>
    <t>НАРАХОВАНО</t>
  </si>
  <si>
    <t>СПЛАЧЕНО</t>
  </si>
  <si>
    <t>ВИТРАТИ</t>
  </si>
  <si>
    <t>Дезінсекція</t>
  </si>
  <si>
    <t xml:space="preserve"> </t>
  </si>
  <si>
    <t>Дератизація</t>
  </si>
  <si>
    <t>Косіння трави</t>
  </si>
  <si>
    <t>обслуговування внутрішньобудинкових мереж</t>
  </si>
  <si>
    <t>Обслуговування димових та вент.каналів</t>
  </si>
  <si>
    <t>Обслуговування системи диспетчиризації</t>
  </si>
  <si>
    <t>Овітлення МЗК і підвалів, підкачування води</t>
  </si>
  <si>
    <t>Поточний ремонт конструктивних елементів, вн.буд.систем</t>
  </si>
  <si>
    <t>Поточний ремонт мереж електропостачання та електрообладнання, сист.протипожежної автоматики</t>
  </si>
  <si>
    <t>Прибирання підвалу, тех.поверхів, покрівлі</t>
  </si>
  <si>
    <t>Прибирання прибудинкової території</t>
  </si>
  <si>
    <t>Прибирання приміщення загального користування</t>
  </si>
  <si>
    <t>Прибирання та вивезення снігу, посипання приб.терит.</t>
  </si>
  <si>
    <t>Тех.обсл.мереж електропост.та електрообсл.,сист.протипож.автоматики та димовид., н.вн.буд.інж.сист.</t>
  </si>
  <si>
    <t>Техн.обслуговування внутрішньо буд.систем</t>
  </si>
  <si>
    <t>Загальна сума</t>
  </si>
  <si>
    <t>Технічне обслуговування ліфтів</t>
  </si>
  <si>
    <t>ремонт під"їзду</t>
  </si>
  <si>
    <t>Енергопостачання ліфтів</t>
  </si>
  <si>
    <t>експертне обстеження ліфтів</t>
  </si>
  <si>
    <t>З повагою, Адміністрація КП «УК «ВУЖКГ»</t>
  </si>
  <si>
    <t>ЗВІТ                                                                                                                                                про надання послуг з управління багатоквартирного будинку по вулиці Альтицька 2</t>
  </si>
  <si>
    <t>ЗВІТ                                                                                                                                                про надання послуг з управління багатоквартирного будинку по вулиці    Івана Мазепи 13/15</t>
  </si>
  <si>
    <t>ЗВІТ                                                                                                                                                про надання послуг з управління багатоквартирного будинку по вулиці  Новокиївське шосе 1 Б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</si>
  <si>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Шевченка 22 А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</si>
  <si>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Шевченка 28 Б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</si>
  <si>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Шевченка 50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</si>
  <si>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Альтицька 3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</si>
  <si>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182 А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</si>
  <si>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182 Б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</si>
  <si>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204 Б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</si>
  <si>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206 А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</si>
  <si>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206 Б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</si>
  <si>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229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</si>
  <si>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33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</si>
  <si>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34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</si>
  <si>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36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</si>
  <si>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38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</si>
  <si>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40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</si>
  <si>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42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</si>
  <si>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48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</si>
  <si>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50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</si>
  <si>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59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</si>
  <si>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61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</si>
  <si>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97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</si>
  <si>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Б.Хмельницького 99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</si>
  <si>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О.Богданова 2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</si>
  <si>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31/10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</si>
  <si>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31/2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</si>
  <si>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31/3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</si>
  <si>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31/4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</si>
  <si>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31/6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</si>
  <si>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31/7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</si>
  <si>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31/8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</si>
  <si>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31/9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</si>
  <si>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Героїв Дніпра 46 А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</si>
  <si>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Гімназійна 20 А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</si>
  <si>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Гімназійна 26/22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</si>
  <si>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І.Мазепи 17/19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</si>
  <si>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І.Мазепи 29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</si>
  <si>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І.Мазепи 31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</si>
  <si>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Ковальська 8 А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</si>
  <si>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М.Грушевського 49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</si>
  <si>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М.Грушевського 51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</si>
  <si>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М.Грушевського 53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</si>
  <si>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М.Грушевського 55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</si>
  <si>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М.Грушевського 57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</si>
  <si>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Миру 4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</si>
  <si>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Професійна 6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</si>
  <si>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Професійна 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</si>
  <si>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Набережна 10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</si>
  <si>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Набережна 12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</si>
  <si>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Набережна 14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</si>
  <si>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Набережна 16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</si>
  <si>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Набережна 4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</si>
  <si>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Набережна 8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</si>
  <si>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Новокиївське шосе 1 Г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</si>
  <si>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Новокиївське шосе 2 Б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</si>
  <si>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О.Богданова 11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</si>
  <si>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О.Богданова 11 А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</si>
  <si>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Оболонна 2 Б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</si>
  <si>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Оболонна 2 В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</si>
  <si>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Покровська 30 А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</si>
  <si>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Покровська 42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</si>
  <si>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Покровська 44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</si>
  <si>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Покровська 45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</si>
  <si>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Покровська 46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</si>
  <si>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Покровська 47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</si>
  <si>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Покровська 49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</si>
  <si>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Покровська 53/69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</si>
  <si>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Волонтерська 10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</si>
  <si>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Волонтерська 4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</si>
  <si>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Волонтерська 7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</si>
  <si>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Волонтерська 9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</si>
  <si>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Святого Єфрема 15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</si>
  <si>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Святого Єфрема 7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</si>
  <si>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М.Сікорського 8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</si>
  <si>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Сковороди 58</t>
  </si>
  <si>
    <t>ЗВІТ                                                                                                                                                        про надання послуг з управління багатоквартирного будинку по вулиці             Шкільна 43</t>
  </si>
</sst>
</file>

<file path=xl/styles.xml><?xml version="1.0" encoding="utf-8"?>
<styleSheet xmlns="http://schemas.openxmlformats.org/spreadsheetml/2006/main">
  <numFmts count="4">
    <numFmt numFmtId="164" formatCode="0.00;[Red]\-0.00"/>
    <numFmt numFmtId="165" formatCode="#,##0.00;[Red]\-#,##0.00"/>
    <numFmt numFmtId="166" formatCode="#,##0.00_ ;[Red]\-#,##0.00\ "/>
    <numFmt numFmtId="167" formatCode="0.00_ ;[Red]\-0.00\ "/>
  </numFmts>
  <fonts count="5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5"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165" fontId="0" fillId="0" borderId="0" xfId="0" applyNumberFormat="1" applyAlignment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4" fontId="3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Alignment="1"/>
    <xf numFmtId="4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/>
    <xf numFmtId="167" fontId="0" fillId="0" borderId="0" xfId="0" applyNumberFormat="1" applyAlignment="1"/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Continuous"/>
    </xf>
    <xf numFmtId="4" fontId="0" fillId="0" borderId="0" xfId="0" applyNumberFormat="1" applyBorder="1" applyAlignment="1"/>
    <xf numFmtId="165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2" fontId="4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0"/>
  <sheetViews>
    <sheetView tabSelected="1" workbookViewId="0">
      <selection activeCell="B1976" sqref="B1976"/>
    </sheetView>
  </sheetViews>
  <sheetFormatPr defaultColWidth="10.33203125" defaultRowHeight="11.25"/>
  <cols>
    <col min="1" max="1" width="4.6640625" customWidth="1"/>
    <col min="2" max="2" width="53.6640625" customWidth="1"/>
    <col min="3" max="3" width="17.6640625" customWidth="1"/>
    <col min="4" max="4" width="17.5" customWidth="1"/>
    <col min="5" max="5" width="12" style="22" hidden="1" customWidth="1"/>
    <col min="6" max="6" width="17.6640625" customWidth="1"/>
    <col min="7" max="7" width="17.33203125" hidden="1" customWidth="1"/>
    <col min="8" max="8" width="17.33203125" customWidth="1"/>
    <col min="9" max="10" width="11.6640625" customWidth="1"/>
    <col min="11" max="11" width="19.33203125" customWidth="1"/>
  </cols>
  <sheetData>
    <row r="1" spans="1:8" ht="5.25" customHeight="1"/>
    <row r="2" spans="1:8" ht="51" customHeight="1">
      <c r="A2" s="14"/>
      <c r="B2" s="43" t="s">
        <v>28</v>
      </c>
      <c r="C2" s="43"/>
      <c r="D2" s="43"/>
      <c r="E2" s="43"/>
      <c r="F2" s="43"/>
      <c r="G2" s="1"/>
      <c r="H2" s="1"/>
    </row>
    <row r="3" spans="1:8" ht="15.75">
      <c r="A3" s="14" t="s">
        <v>0</v>
      </c>
      <c r="B3" s="14"/>
      <c r="C3" s="14"/>
      <c r="D3" s="14"/>
      <c r="E3" s="21"/>
      <c r="F3" s="14"/>
      <c r="G3" s="1"/>
      <c r="H3" s="1"/>
    </row>
    <row r="4" spans="1:8" ht="5.25" customHeight="1"/>
    <row r="5" spans="1:8" ht="25.5">
      <c r="A5" s="2" t="s">
        <v>1</v>
      </c>
      <c r="B5" s="3" t="s">
        <v>2</v>
      </c>
      <c r="C5" s="3" t="s">
        <v>3</v>
      </c>
      <c r="D5" s="3" t="s">
        <v>4</v>
      </c>
      <c r="E5" s="23" t="s">
        <v>5</v>
      </c>
      <c r="F5" s="3" t="s">
        <v>5</v>
      </c>
      <c r="G5" s="3"/>
    </row>
    <row r="6" spans="1:8" ht="12.75">
      <c r="A6" s="16">
        <v>1</v>
      </c>
      <c r="B6" s="5" t="s">
        <v>6</v>
      </c>
      <c r="C6" s="17" t="s">
        <v>7</v>
      </c>
      <c r="D6" s="18" t="s">
        <v>7</v>
      </c>
      <c r="E6" s="20">
        <v>198.45</v>
      </c>
      <c r="F6" s="18">
        <f>E6*1.12</f>
        <v>222.26400000000001</v>
      </c>
      <c r="G6" s="8"/>
    </row>
    <row r="7" spans="1:8" ht="12.75">
      <c r="A7" s="16">
        <v>2</v>
      </c>
      <c r="B7" s="5" t="s">
        <v>8</v>
      </c>
      <c r="C7" s="17">
        <v>677.17</v>
      </c>
      <c r="D7" s="18">
        <v>479.57</v>
      </c>
      <c r="E7" s="20">
        <v>34.78</v>
      </c>
      <c r="F7" s="18">
        <f t="shared" ref="F7:F86" si="0">E7*1.12</f>
        <v>38.953600000000002</v>
      </c>
      <c r="G7" s="12"/>
    </row>
    <row r="8" spans="1:8" ht="12.75">
      <c r="A8" s="16">
        <v>3</v>
      </c>
      <c r="B8" s="5" t="s">
        <v>11</v>
      </c>
      <c r="C8" s="17">
        <v>12866.44</v>
      </c>
      <c r="D8" s="18">
        <v>9111.52</v>
      </c>
      <c r="E8" s="20">
        <v>6187.52</v>
      </c>
      <c r="F8" s="18">
        <f t="shared" si="0"/>
        <v>6930.0224000000007</v>
      </c>
      <c r="G8" s="12"/>
    </row>
    <row r="9" spans="1:8" ht="12.75">
      <c r="A9" s="16">
        <v>4</v>
      </c>
      <c r="B9" s="5" t="s">
        <v>12</v>
      </c>
      <c r="C9" s="17">
        <v>88711.01</v>
      </c>
      <c r="D9" s="18">
        <v>62821.62</v>
      </c>
      <c r="E9" s="20">
        <v>151608.1</v>
      </c>
      <c r="F9" s="18">
        <f t="shared" si="0"/>
        <v>169801.07200000001</v>
      </c>
      <c r="G9" s="12"/>
    </row>
    <row r="10" spans="1:8" ht="12.75">
      <c r="A10" s="16">
        <v>5</v>
      </c>
      <c r="B10" s="5" t="s">
        <v>13</v>
      </c>
      <c r="C10" s="17">
        <v>24193.35</v>
      </c>
      <c r="D10" s="18">
        <v>17134.03</v>
      </c>
      <c r="E10" s="20">
        <v>33135.050000000003</v>
      </c>
      <c r="F10" s="18">
        <f t="shared" si="0"/>
        <v>37111.256000000008</v>
      </c>
      <c r="G10" s="12"/>
    </row>
    <row r="11" spans="1:8" ht="25.5">
      <c r="A11" s="16">
        <v>6</v>
      </c>
      <c r="B11" s="5" t="s">
        <v>14</v>
      </c>
      <c r="C11" s="17">
        <v>148980.23000000001</v>
      </c>
      <c r="D11" s="18">
        <v>105501.94</v>
      </c>
      <c r="E11" s="20">
        <v>120634.58</v>
      </c>
      <c r="F11" s="18">
        <f t="shared" si="0"/>
        <v>135110.72960000002</v>
      </c>
      <c r="G11" s="12"/>
    </row>
    <row r="12" spans="1:8" ht="38.25">
      <c r="A12" s="16">
        <v>7</v>
      </c>
      <c r="B12" s="5" t="s">
        <v>15</v>
      </c>
      <c r="C12" s="17">
        <v>24378.65</v>
      </c>
      <c r="D12" s="18">
        <v>17263.939999999999</v>
      </c>
      <c r="E12" s="20">
        <v>5607.82</v>
      </c>
      <c r="F12" s="18">
        <v>28233.61</v>
      </c>
      <c r="G12" s="12"/>
    </row>
    <row r="13" spans="1:8" ht="12.75">
      <c r="A13" s="16">
        <v>8</v>
      </c>
      <c r="B13" s="5" t="s">
        <v>16</v>
      </c>
      <c r="C13" s="17">
        <v>31827.58</v>
      </c>
      <c r="D13" s="18">
        <v>22539.05</v>
      </c>
      <c r="E13" s="20" t="s">
        <v>7</v>
      </c>
      <c r="F13" s="18">
        <v>2593.1999999999998</v>
      </c>
      <c r="G13" s="12"/>
    </row>
    <row r="14" spans="1:8" ht="12.75">
      <c r="A14" s="16">
        <v>9</v>
      </c>
      <c r="B14" s="5" t="s">
        <v>17</v>
      </c>
      <c r="C14" s="17">
        <v>214463.79</v>
      </c>
      <c r="D14" s="18">
        <v>151874.85</v>
      </c>
      <c r="E14" s="20">
        <v>117965.37</v>
      </c>
      <c r="F14" s="18">
        <f t="shared" si="0"/>
        <v>132121.2144</v>
      </c>
      <c r="G14" s="12"/>
    </row>
    <row r="15" spans="1:8" ht="25.5">
      <c r="A15" s="16">
        <v>10</v>
      </c>
      <c r="B15" s="5" t="s">
        <v>18</v>
      </c>
      <c r="C15" s="17">
        <v>1218.98</v>
      </c>
      <c r="D15" s="18">
        <v>863.19</v>
      </c>
      <c r="E15" s="20"/>
      <c r="F15" s="18">
        <f t="shared" si="0"/>
        <v>0</v>
      </c>
      <c r="G15" s="12"/>
    </row>
    <row r="16" spans="1:8" ht="25.5">
      <c r="A16" s="16">
        <v>11</v>
      </c>
      <c r="B16" s="5" t="s">
        <v>19</v>
      </c>
      <c r="C16" s="17">
        <v>15575.2</v>
      </c>
      <c r="D16" s="18">
        <v>11029.74</v>
      </c>
      <c r="E16" s="20">
        <v>27893.91</v>
      </c>
      <c r="F16" s="18">
        <v>28985.16</v>
      </c>
      <c r="G16" s="12"/>
    </row>
    <row r="17" spans="1:12" ht="38.25">
      <c r="A17" s="16">
        <v>12</v>
      </c>
      <c r="B17" s="5" t="s">
        <v>20</v>
      </c>
      <c r="C17" s="17">
        <v>24378.65</v>
      </c>
      <c r="D17" s="18">
        <v>17263.939999999999</v>
      </c>
      <c r="E17" s="20">
        <v>9076.3799999999992</v>
      </c>
      <c r="F17" s="18">
        <f t="shared" si="0"/>
        <v>10165.545599999999</v>
      </c>
      <c r="G17" s="12"/>
    </row>
    <row r="18" spans="1:12" ht="12.75">
      <c r="A18" s="16">
        <v>13</v>
      </c>
      <c r="B18" s="5" t="s">
        <v>21</v>
      </c>
      <c r="C18" s="17">
        <v>89911.78</v>
      </c>
      <c r="D18" s="18">
        <v>63670.9</v>
      </c>
      <c r="E18" s="20">
        <v>145431.69</v>
      </c>
      <c r="F18" s="18">
        <f t="shared" si="0"/>
        <v>162883.49280000001</v>
      </c>
      <c r="G18" s="12">
        <f>D19-E19</f>
        <v>-138219.35999999999</v>
      </c>
    </row>
    <row r="19" spans="1:12" ht="12.75">
      <c r="A19" s="9"/>
      <c r="B19" s="10" t="s">
        <v>22</v>
      </c>
      <c r="C19" s="13">
        <f>SUM(C6:C18)</f>
        <v>677182.83000000007</v>
      </c>
      <c r="D19" s="13">
        <f>SUM(D6:D18)</f>
        <v>479554.29000000004</v>
      </c>
      <c r="E19" s="13">
        <f>SUM(E6:E18)</f>
        <v>617773.65</v>
      </c>
      <c r="F19" s="13">
        <f>SUM(F6:F18)</f>
        <v>714196.52040000004</v>
      </c>
      <c r="G19" s="13">
        <f>C19-F19</f>
        <v>-37013.690399999963</v>
      </c>
      <c r="I19" s="15"/>
      <c r="K19" s="19"/>
      <c r="L19" s="19"/>
    </row>
    <row r="20" spans="1:12" ht="12.75">
      <c r="A20" s="34"/>
      <c r="B20" s="38"/>
      <c r="C20" s="39"/>
      <c r="D20" s="39"/>
      <c r="E20" s="39"/>
      <c r="F20" s="39"/>
      <c r="G20" s="39"/>
      <c r="I20" s="15"/>
      <c r="K20" s="19"/>
      <c r="L20" s="19"/>
    </row>
    <row r="21" spans="1:12" ht="12.75">
      <c r="A21" s="34"/>
      <c r="B21" s="38"/>
      <c r="C21" s="39"/>
      <c r="D21" s="39"/>
      <c r="E21" s="39"/>
      <c r="F21" s="39"/>
      <c r="G21" s="39"/>
      <c r="I21" s="15"/>
      <c r="K21" s="19"/>
      <c r="L21" s="19"/>
    </row>
    <row r="22" spans="1:12" ht="12.75">
      <c r="A22" s="34"/>
      <c r="B22" s="38" t="s">
        <v>27</v>
      </c>
      <c r="C22" s="39"/>
      <c r="D22" s="39"/>
      <c r="E22" s="39"/>
      <c r="F22" s="39"/>
      <c r="G22" s="39"/>
      <c r="I22" s="15"/>
      <c r="K22" s="19"/>
      <c r="L22" s="19"/>
    </row>
    <row r="23" spans="1:12" ht="12.75">
      <c r="A23" s="34"/>
      <c r="B23" s="38"/>
      <c r="C23" s="39"/>
      <c r="D23" s="39"/>
      <c r="E23" s="39"/>
      <c r="F23" s="39"/>
      <c r="G23" s="39"/>
      <c r="I23" s="15"/>
      <c r="K23" s="19"/>
      <c r="L23" s="19"/>
    </row>
    <row r="24" spans="1:12" ht="12.75">
      <c r="A24" s="34"/>
      <c r="B24" s="38"/>
      <c r="C24" s="39"/>
      <c r="D24" s="39"/>
      <c r="E24" s="39"/>
      <c r="F24" s="39"/>
      <c r="G24" s="39"/>
      <c r="I24" s="15"/>
      <c r="K24" s="19"/>
      <c r="L24" s="19"/>
    </row>
    <row r="25" spans="1:12" ht="12.75">
      <c r="A25" s="34"/>
      <c r="B25" s="38"/>
      <c r="C25" s="39"/>
      <c r="D25" s="39"/>
      <c r="E25" s="39"/>
      <c r="F25" s="39"/>
      <c r="G25" s="39"/>
      <c r="I25" s="15"/>
      <c r="K25" s="19"/>
      <c r="L25" s="19"/>
    </row>
    <row r="26" spans="1:12" ht="50.25" customHeight="1">
      <c r="A26" s="14"/>
      <c r="B26" s="43" t="s">
        <v>29</v>
      </c>
      <c r="C26" s="43"/>
      <c r="D26" s="43"/>
      <c r="E26" s="43"/>
      <c r="F26" s="43"/>
      <c r="G26" s="1"/>
      <c r="H26" s="1"/>
    </row>
    <row r="27" spans="1:12" ht="15.75">
      <c r="A27" s="44" t="s">
        <v>0</v>
      </c>
      <c r="B27" s="44"/>
      <c r="C27" s="44"/>
      <c r="D27" s="44"/>
      <c r="E27" s="44"/>
      <c r="F27" s="44"/>
      <c r="G27" s="1"/>
      <c r="H27" s="1"/>
    </row>
    <row r="28" spans="1:12" ht="5.25" customHeight="1">
      <c r="F28" s="28"/>
    </row>
    <row r="29" spans="1:12" ht="25.5">
      <c r="A29" s="2" t="s">
        <v>1</v>
      </c>
      <c r="B29" s="3" t="s">
        <v>2</v>
      </c>
      <c r="C29" s="3" t="s">
        <v>3</v>
      </c>
      <c r="D29" s="3" t="s">
        <v>4</v>
      </c>
      <c r="E29" s="23" t="s">
        <v>5</v>
      </c>
      <c r="F29" s="23" t="s">
        <v>5</v>
      </c>
      <c r="G29" s="3"/>
    </row>
    <row r="30" spans="1:12" ht="12.75">
      <c r="A30" s="16">
        <v>1</v>
      </c>
      <c r="B30" s="5" t="s">
        <v>6</v>
      </c>
      <c r="C30" s="17">
        <v>1124.01</v>
      </c>
      <c r="D30" s="18">
        <v>1051.28</v>
      </c>
      <c r="E30" s="20">
        <v>49.13</v>
      </c>
      <c r="F30" s="18">
        <f t="shared" si="0"/>
        <v>55.025600000000011</v>
      </c>
      <c r="G30" s="12"/>
    </row>
    <row r="31" spans="1:12" ht="12.75">
      <c r="A31" s="16">
        <v>2</v>
      </c>
      <c r="B31" s="5" t="s">
        <v>8</v>
      </c>
      <c r="C31" s="17">
        <v>1686.14</v>
      </c>
      <c r="D31" s="18">
        <v>1576.96</v>
      </c>
      <c r="E31" s="20">
        <f>119.38+66.66</f>
        <v>186.04</v>
      </c>
      <c r="F31" s="18">
        <f t="shared" si="0"/>
        <v>208.3648</v>
      </c>
      <c r="G31" s="12"/>
    </row>
    <row r="32" spans="1:12" ht="12.75">
      <c r="A32" s="16">
        <v>3</v>
      </c>
      <c r="B32" s="5" t="s">
        <v>9</v>
      </c>
      <c r="C32" s="17" t="s">
        <v>7</v>
      </c>
      <c r="D32" s="18" t="s">
        <v>7</v>
      </c>
      <c r="E32" s="20">
        <f>132.47+36.8</f>
        <v>169.26999999999998</v>
      </c>
      <c r="F32" s="18">
        <f t="shared" si="0"/>
        <v>189.58240000000001</v>
      </c>
      <c r="G32" s="8"/>
    </row>
    <row r="33" spans="1:7" ht="12.75">
      <c r="A33" s="16">
        <v>4</v>
      </c>
      <c r="B33" s="5" t="s">
        <v>10</v>
      </c>
      <c r="C33" s="17">
        <v>61806.239999999998</v>
      </c>
      <c r="D33" s="18">
        <v>60552.03</v>
      </c>
      <c r="E33" s="20">
        <f>9778.9+11572.37</f>
        <v>21351.27</v>
      </c>
      <c r="F33" s="18">
        <f t="shared" si="0"/>
        <v>23913.422400000003</v>
      </c>
      <c r="G33" s="12"/>
    </row>
    <row r="34" spans="1:7" ht="12.75">
      <c r="A34" s="16">
        <v>5</v>
      </c>
      <c r="B34" s="5" t="s">
        <v>11</v>
      </c>
      <c r="C34" s="17">
        <v>10116.620000000001</v>
      </c>
      <c r="D34" s="18">
        <v>9461.64</v>
      </c>
      <c r="E34" s="20">
        <v>6574.25</v>
      </c>
      <c r="F34" s="18">
        <f t="shared" si="0"/>
        <v>7363.1600000000008</v>
      </c>
      <c r="G34" s="12"/>
    </row>
    <row r="35" spans="1:7" ht="12.75">
      <c r="A35" s="16">
        <v>6</v>
      </c>
      <c r="B35" s="5" t="s">
        <v>12</v>
      </c>
      <c r="C35" s="17">
        <v>86553.76</v>
      </c>
      <c r="D35" s="18">
        <v>80949.69</v>
      </c>
      <c r="E35" s="20">
        <v>161018</v>
      </c>
      <c r="F35" s="18">
        <f t="shared" si="0"/>
        <v>180340.16</v>
      </c>
      <c r="G35" s="12"/>
    </row>
    <row r="36" spans="1:7" ht="12.75">
      <c r="A36" s="16">
        <v>7</v>
      </c>
      <c r="B36" s="5" t="s">
        <v>13</v>
      </c>
      <c r="C36" s="17">
        <v>12364.83</v>
      </c>
      <c r="D36" s="18">
        <v>11564.24</v>
      </c>
      <c r="E36" s="20">
        <v>11525.53</v>
      </c>
      <c r="F36" s="18">
        <f t="shared" si="0"/>
        <v>12908.593600000002</v>
      </c>
      <c r="G36" s="12"/>
    </row>
    <row r="37" spans="1:7" ht="25.5">
      <c r="A37" s="16">
        <v>8</v>
      </c>
      <c r="B37" s="5" t="s">
        <v>14</v>
      </c>
      <c r="C37" s="17">
        <v>51707.46</v>
      </c>
      <c r="D37" s="18">
        <v>48359.56</v>
      </c>
      <c r="E37" s="20">
        <v>109419.21</v>
      </c>
      <c r="F37" s="18">
        <f t="shared" si="0"/>
        <v>122549.51520000002</v>
      </c>
      <c r="G37" s="12"/>
    </row>
    <row r="38" spans="1:7" ht="38.25">
      <c r="A38" s="16">
        <v>9</v>
      </c>
      <c r="B38" s="5" t="s">
        <v>15</v>
      </c>
      <c r="C38" s="17">
        <v>11802.82</v>
      </c>
      <c r="D38" s="18">
        <v>11038.59</v>
      </c>
      <c r="E38" s="20">
        <v>15313.53</v>
      </c>
      <c r="F38" s="18">
        <f t="shared" si="0"/>
        <v>17151.153600000001</v>
      </c>
      <c r="G38" s="12"/>
    </row>
    <row r="39" spans="1:7" ht="12.75">
      <c r="A39" s="16">
        <v>10</v>
      </c>
      <c r="B39" s="5" t="s">
        <v>16</v>
      </c>
      <c r="C39" s="17">
        <v>23043.56</v>
      </c>
      <c r="D39" s="18">
        <v>21551.56</v>
      </c>
      <c r="E39" s="20" t="s">
        <v>7</v>
      </c>
      <c r="F39" s="18"/>
      <c r="G39" s="12"/>
    </row>
    <row r="40" spans="1:7" ht="12.75">
      <c r="A40" s="16">
        <v>11</v>
      </c>
      <c r="B40" s="5" t="s">
        <v>17</v>
      </c>
      <c r="C40" s="17">
        <v>204315.93</v>
      </c>
      <c r="D40" s="18">
        <v>191087.54</v>
      </c>
      <c r="E40" s="20">
        <v>114197.41</v>
      </c>
      <c r="F40" s="18">
        <f t="shared" si="0"/>
        <v>127901.09920000001</v>
      </c>
      <c r="G40" s="12"/>
    </row>
    <row r="41" spans="1:7" ht="25.5">
      <c r="A41" s="16">
        <v>12</v>
      </c>
      <c r="B41" s="5" t="s">
        <v>18</v>
      </c>
      <c r="C41" s="17">
        <v>899.26</v>
      </c>
      <c r="D41" s="18">
        <v>841.04</v>
      </c>
      <c r="E41" s="20"/>
      <c r="F41" s="18">
        <f t="shared" si="0"/>
        <v>0</v>
      </c>
      <c r="G41" s="12"/>
    </row>
    <row r="42" spans="1:7" ht="25.5">
      <c r="A42" s="16">
        <v>13</v>
      </c>
      <c r="B42" s="5" t="s">
        <v>19</v>
      </c>
      <c r="C42" s="17">
        <v>11240.82</v>
      </c>
      <c r="D42" s="18">
        <v>10512.95</v>
      </c>
      <c r="E42" s="20">
        <v>30015.46</v>
      </c>
      <c r="F42" s="18">
        <f t="shared" si="0"/>
        <v>33617.315200000005</v>
      </c>
      <c r="G42" s="12"/>
    </row>
    <row r="43" spans="1:7" ht="38.25">
      <c r="A43" s="16">
        <v>15</v>
      </c>
      <c r="B43" s="5" t="s">
        <v>20</v>
      </c>
      <c r="C43" s="17">
        <v>11240.74</v>
      </c>
      <c r="D43" s="18">
        <v>10512.96</v>
      </c>
      <c r="E43" s="20">
        <v>9643.6299999999992</v>
      </c>
      <c r="F43" s="18">
        <f t="shared" si="0"/>
        <v>10800.865600000001</v>
      </c>
      <c r="G43" s="12"/>
    </row>
    <row r="44" spans="1:7" ht="12.75">
      <c r="A44" s="16">
        <v>16</v>
      </c>
      <c r="B44" s="5" t="s">
        <v>21</v>
      </c>
      <c r="C44" s="17">
        <v>74135.33</v>
      </c>
      <c r="D44" s="18">
        <v>66587.31</v>
      </c>
      <c r="E44" s="20">
        <v>63608.41</v>
      </c>
      <c r="F44" s="18">
        <f t="shared" si="0"/>
        <v>71241.419200000004</v>
      </c>
      <c r="G44" s="12"/>
    </row>
    <row r="45" spans="1:7" ht="12.75">
      <c r="A45" s="9"/>
      <c r="B45" s="10" t="s">
        <v>22</v>
      </c>
      <c r="C45" s="13">
        <f>SUM(C30:C44)</f>
        <v>562037.52</v>
      </c>
      <c r="D45" s="13">
        <f>SUM(D30:D44)</f>
        <v>525647.35</v>
      </c>
      <c r="E45" s="13">
        <f>SUM(E30:E44)</f>
        <v>543071.14</v>
      </c>
      <c r="F45" s="13">
        <f>SUM(F30:F44)</f>
        <v>608239.67680000002</v>
      </c>
      <c r="G45" s="13">
        <f>C45-F45</f>
        <v>-46202.156799999997</v>
      </c>
    </row>
    <row r="46" spans="1:7" ht="12.75">
      <c r="A46" s="34"/>
      <c r="B46" s="38"/>
      <c r="C46" s="39"/>
      <c r="D46" s="39"/>
      <c r="E46" s="39"/>
      <c r="F46" s="39"/>
      <c r="G46" s="39"/>
    </row>
    <row r="47" spans="1:7" ht="12.75">
      <c r="A47" s="34"/>
      <c r="B47" s="38"/>
      <c r="C47" s="39"/>
      <c r="D47" s="39"/>
      <c r="E47" s="39"/>
      <c r="F47" s="39"/>
      <c r="G47" s="39"/>
    </row>
    <row r="48" spans="1:7" ht="12.75">
      <c r="A48" s="34"/>
      <c r="B48" s="38" t="s">
        <v>27</v>
      </c>
      <c r="C48" s="39"/>
      <c r="D48" s="39"/>
      <c r="E48" s="39"/>
      <c r="F48" s="39"/>
      <c r="G48" s="39"/>
    </row>
    <row r="49" spans="1:8" ht="12.75">
      <c r="A49" s="34"/>
      <c r="B49" s="38"/>
      <c r="C49" s="39"/>
      <c r="D49" s="39"/>
      <c r="E49" s="39"/>
      <c r="F49" s="39"/>
      <c r="G49" s="39"/>
    </row>
    <row r="50" spans="1:8" ht="12.75">
      <c r="A50" s="34"/>
      <c r="B50" s="38"/>
      <c r="C50" s="39"/>
      <c r="D50" s="39"/>
      <c r="E50" s="39"/>
      <c r="F50" s="39"/>
      <c r="G50" s="39"/>
    </row>
    <row r="51" spans="1:8" ht="12.75">
      <c r="A51" s="34"/>
      <c r="B51" s="38"/>
      <c r="C51" s="39"/>
      <c r="D51" s="39"/>
      <c r="E51" s="39"/>
      <c r="F51" s="39"/>
      <c r="G51" s="39"/>
    </row>
    <row r="52" spans="1:8" ht="46.5" customHeight="1">
      <c r="A52" s="14"/>
      <c r="B52" s="43" t="s">
        <v>30</v>
      </c>
      <c r="C52" s="43"/>
      <c r="D52" s="43"/>
      <c r="E52" s="43"/>
      <c r="F52" s="43"/>
      <c r="G52" s="1"/>
      <c r="H52" s="1"/>
    </row>
    <row r="53" spans="1:8" ht="15.75">
      <c r="A53" s="44" t="s">
        <v>0</v>
      </c>
      <c r="B53" s="44"/>
      <c r="C53" s="44"/>
      <c r="D53" s="44"/>
      <c r="E53" s="44"/>
      <c r="F53" s="44"/>
      <c r="G53" s="1"/>
      <c r="H53" s="1"/>
    </row>
    <row r="54" spans="1:8" ht="5.25" customHeight="1">
      <c r="E54" s="30"/>
      <c r="F54" s="28"/>
    </row>
    <row r="55" spans="1:8" ht="25.5">
      <c r="A55" s="2" t="s">
        <v>1</v>
      </c>
      <c r="B55" s="3" t="s">
        <v>2</v>
      </c>
      <c r="C55" s="3" t="s">
        <v>3</v>
      </c>
      <c r="D55" s="3" t="s">
        <v>4</v>
      </c>
      <c r="E55" s="23" t="s">
        <v>5</v>
      </c>
      <c r="F55" s="23" t="s">
        <v>5</v>
      </c>
      <c r="G55" s="3"/>
    </row>
    <row r="56" spans="1:8" ht="12.75">
      <c r="A56" s="4">
        <v>1</v>
      </c>
      <c r="B56" s="5" t="s">
        <v>6</v>
      </c>
      <c r="C56" s="7" t="s">
        <v>7</v>
      </c>
      <c r="D56" s="6" t="s">
        <v>7</v>
      </c>
      <c r="E56" s="20">
        <f>5.44+13.18</f>
        <v>18.62</v>
      </c>
      <c r="F56" s="18">
        <f t="shared" si="0"/>
        <v>20.854400000000002</v>
      </c>
      <c r="G56" s="8"/>
    </row>
    <row r="57" spans="1:8" ht="12.75">
      <c r="A57" s="4">
        <v>2</v>
      </c>
      <c r="B57" s="5" t="s">
        <v>8</v>
      </c>
      <c r="C57" s="7" t="s">
        <v>7</v>
      </c>
      <c r="D57" s="6" t="s">
        <v>7</v>
      </c>
      <c r="E57" s="20">
        <v>7.33</v>
      </c>
      <c r="F57" s="18">
        <f t="shared" si="0"/>
        <v>8.2096</v>
      </c>
      <c r="G57" s="8"/>
    </row>
    <row r="58" spans="1:8" ht="12.75">
      <c r="A58" s="4">
        <v>3</v>
      </c>
      <c r="B58" s="5" t="s">
        <v>9</v>
      </c>
      <c r="C58" s="7" t="s">
        <v>7</v>
      </c>
      <c r="D58" s="6" t="s">
        <v>7</v>
      </c>
      <c r="E58" s="20">
        <v>14.65</v>
      </c>
      <c r="F58" s="18">
        <f t="shared" si="0"/>
        <v>16.408000000000001</v>
      </c>
      <c r="G58" s="8"/>
    </row>
    <row r="59" spans="1:8" ht="12.75">
      <c r="A59" s="4">
        <v>4</v>
      </c>
      <c r="B59" s="5" t="s">
        <v>10</v>
      </c>
      <c r="C59" s="7" t="s">
        <v>7</v>
      </c>
      <c r="D59" s="6" t="s">
        <v>7</v>
      </c>
      <c r="E59" s="20">
        <f>1141.26+1361.52</f>
        <v>2502.7799999999997</v>
      </c>
      <c r="F59" s="18">
        <f t="shared" si="0"/>
        <v>2803.1136000000001</v>
      </c>
      <c r="G59" s="12"/>
    </row>
    <row r="60" spans="1:8" ht="12.75">
      <c r="A60" s="4">
        <v>5</v>
      </c>
      <c r="B60" s="5" t="s">
        <v>11</v>
      </c>
      <c r="C60" s="13">
        <v>1165.78</v>
      </c>
      <c r="D60" s="12">
        <v>1062.73</v>
      </c>
      <c r="E60" s="20">
        <v>773.37</v>
      </c>
      <c r="F60" s="18">
        <f t="shared" si="0"/>
        <v>866.17440000000011</v>
      </c>
      <c r="G60" s="12"/>
    </row>
    <row r="61" spans="1:8" ht="12.75">
      <c r="A61" s="4">
        <v>6</v>
      </c>
      <c r="B61" s="5" t="s">
        <v>12</v>
      </c>
      <c r="C61" s="13">
        <v>8008.44</v>
      </c>
      <c r="D61" s="12">
        <v>7300.52</v>
      </c>
      <c r="E61" s="20">
        <v>18835.84</v>
      </c>
      <c r="F61" s="18">
        <f t="shared" si="0"/>
        <v>21096.140800000001</v>
      </c>
      <c r="G61" s="12"/>
    </row>
    <row r="62" spans="1:8" ht="12.75">
      <c r="A62" s="4">
        <v>7</v>
      </c>
      <c r="B62" s="5" t="s">
        <v>13</v>
      </c>
      <c r="C62" s="7" t="s">
        <v>7</v>
      </c>
      <c r="D62" s="6" t="s">
        <v>7</v>
      </c>
      <c r="E62" s="20">
        <f>2.57+4.07</f>
        <v>6.6400000000000006</v>
      </c>
      <c r="F62" s="18">
        <f t="shared" si="0"/>
        <v>7.4368000000000016</v>
      </c>
      <c r="G62" s="8"/>
    </row>
    <row r="63" spans="1:8" ht="25.5">
      <c r="A63" s="4">
        <v>8</v>
      </c>
      <c r="B63" s="5" t="s">
        <v>14</v>
      </c>
      <c r="C63" s="13">
        <v>9529.08</v>
      </c>
      <c r="D63" s="12">
        <v>8686.7000000000007</v>
      </c>
      <c r="E63" s="20">
        <v>6895.59</v>
      </c>
      <c r="F63" s="18">
        <f t="shared" si="0"/>
        <v>7723.0608000000011</v>
      </c>
      <c r="G63" s="12"/>
    </row>
    <row r="64" spans="1:8" ht="52.5" customHeight="1">
      <c r="A64" s="4">
        <v>9</v>
      </c>
      <c r="B64" s="5" t="s">
        <v>15</v>
      </c>
      <c r="C64" s="7" t="s">
        <v>7</v>
      </c>
      <c r="D64" s="6" t="s">
        <v>7</v>
      </c>
      <c r="E64" s="20">
        <v>381.84</v>
      </c>
      <c r="F64" s="18">
        <f t="shared" si="0"/>
        <v>427.66079999999999</v>
      </c>
      <c r="G64" s="8"/>
    </row>
    <row r="65" spans="1:8" ht="12.75">
      <c r="A65" s="4">
        <v>10</v>
      </c>
      <c r="B65" s="5" t="s">
        <v>16</v>
      </c>
      <c r="C65" s="13">
        <v>2889.26</v>
      </c>
      <c r="D65" s="12">
        <v>2633.72</v>
      </c>
      <c r="E65" s="20">
        <v>346.66</v>
      </c>
      <c r="F65" s="18">
        <f t="shared" si="0"/>
        <v>388.25920000000008</v>
      </c>
      <c r="G65" s="12"/>
    </row>
    <row r="66" spans="1:8" ht="12.75">
      <c r="A66" s="4">
        <v>11</v>
      </c>
      <c r="B66" s="5" t="s">
        <v>17</v>
      </c>
      <c r="C66" s="13">
        <v>19418.080000000002</v>
      </c>
      <c r="D66" s="12">
        <v>17701.400000000001</v>
      </c>
      <c r="E66" s="20">
        <v>58930.37</v>
      </c>
      <c r="F66" s="18">
        <f t="shared" si="0"/>
        <v>66002.014400000015</v>
      </c>
      <c r="G66" s="12"/>
    </row>
    <row r="67" spans="1:8" ht="25.5">
      <c r="A67" s="4">
        <v>12</v>
      </c>
      <c r="B67" s="5" t="s">
        <v>18</v>
      </c>
      <c r="C67" s="11">
        <v>111.54</v>
      </c>
      <c r="D67" s="8">
        <v>101.66</v>
      </c>
      <c r="E67" s="20"/>
      <c r="F67" s="18">
        <f t="shared" si="0"/>
        <v>0</v>
      </c>
      <c r="G67" s="8"/>
    </row>
    <row r="68" spans="1:8" ht="25.5">
      <c r="A68" s="4">
        <v>13</v>
      </c>
      <c r="B68" s="5" t="s">
        <v>19</v>
      </c>
      <c r="C68" s="13">
        <v>1419.22</v>
      </c>
      <c r="D68" s="12">
        <v>1293.77</v>
      </c>
      <c r="E68" s="20">
        <v>3364.36</v>
      </c>
      <c r="F68" s="18">
        <f t="shared" si="0"/>
        <v>3768.0832000000005</v>
      </c>
      <c r="G68" s="8"/>
    </row>
    <row r="69" spans="1:8" ht="38.25">
      <c r="A69" s="4">
        <v>14</v>
      </c>
      <c r="B69" s="5" t="s">
        <v>20</v>
      </c>
      <c r="C69" s="7" t="s">
        <v>7</v>
      </c>
      <c r="D69" s="6" t="s">
        <v>7</v>
      </c>
      <c r="E69" s="20">
        <v>1134.54</v>
      </c>
      <c r="F69" s="18">
        <f t="shared" si="0"/>
        <v>1270.6848</v>
      </c>
      <c r="G69" s="12"/>
    </row>
    <row r="70" spans="1:8" ht="12.75">
      <c r="A70" s="4">
        <v>15</v>
      </c>
      <c r="B70" s="5" t="s">
        <v>21</v>
      </c>
      <c r="C70" s="13">
        <v>8145.5</v>
      </c>
      <c r="D70" s="12">
        <v>7425.22</v>
      </c>
      <c r="E70" s="20">
        <v>6596.31</v>
      </c>
      <c r="F70" s="18">
        <f t="shared" si="0"/>
        <v>7387.8672000000015</v>
      </c>
      <c r="G70" s="12"/>
    </row>
    <row r="71" spans="1:8" ht="12.75">
      <c r="A71" s="9"/>
      <c r="B71" s="10" t="s">
        <v>22</v>
      </c>
      <c r="C71" s="13">
        <f>SUM(C56:C70)</f>
        <v>50686.9</v>
      </c>
      <c r="D71" s="13">
        <f>SUM(D56:D70)</f>
        <v>46205.720000000008</v>
      </c>
      <c r="E71" s="13">
        <f>SUM(E56:E70)</f>
        <v>99808.9</v>
      </c>
      <c r="F71" s="13">
        <f>SUM(F56:F70)</f>
        <v>111785.96800000002</v>
      </c>
      <c r="G71" s="13">
        <f>C71-F71</f>
        <v>-61099.068000000021</v>
      </c>
    </row>
    <row r="72" spans="1:8" ht="12.75">
      <c r="A72" s="34"/>
      <c r="B72" s="38"/>
      <c r="C72" s="39"/>
      <c r="D72" s="39"/>
      <c r="E72" s="39"/>
      <c r="F72" s="39"/>
      <c r="G72" s="39"/>
    </row>
    <row r="73" spans="1:8" ht="12.75">
      <c r="A73" s="34"/>
      <c r="B73" s="38"/>
      <c r="C73" s="39"/>
      <c r="D73" s="39"/>
      <c r="E73" s="39"/>
      <c r="F73" s="39"/>
      <c r="G73" s="39"/>
    </row>
    <row r="74" spans="1:8" ht="12.75">
      <c r="A74" s="34"/>
      <c r="B74" s="38" t="s">
        <v>27</v>
      </c>
      <c r="C74" s="39"/>
      <c r="D74" s="39"/>
      <c r="E74" s="39"/>
      <c r="F74" s="39"/>
      <c r="G74" s="39"/>
    </row>
    <row r="75" spans="1:8" ht="12.75">
      <c r="A75" s="34"/>
      <c r="B75" s="38"/>
      <c r="C75" s="39"/>
      <c r="D75" s="39"/>
      <c r="E75" s="39"/>
      <c r="F75" s="39"/>
      <c r="G75" s="39"/>
    </row>
    <row r="76" spans="1:8" ht="12.75">
      <c r="A76" s="34"/>
      <c r="B76" s="38"/>
      <c r="C76" s="39"/>
      <c r="D76" s="39"/>
      <c r="E76" s="39"/>
      <c r="F76" s="39"/>
      <c r="G76" s="39"/>
    </row>
    <row r="77" spans="1:8" ht="12.75">
      <c r="A77" s="34"/>
      <c r="B77" s="38"/>
      <c r="C77" s="39"/>
      <c r="D77" s="39"/>
      <c r="E77" s="39"/>
      <c r="F77" s="39"/>
      <c r="G77" s="39"/>
    </row>
    <row r="78" spans="1:8" ht="51" customHeight="1">
      <c r="A78" s="43" t="s">
        <v>31</v>
      </c>
      <c r="B78" s="43"/>
      <c r="C78" s="43"/>
      <c r="D78" s="43"/>
      <c r="E78" s="43"/>
      <c r="F78" s="43"/>
      <c r="G78" s="1"/>
      <c r="H78" s="1"/>
    </row>
    <row r="79" spans="1:8" ht="15.75">
      <c r="A79" s="14" t="s">
        <v>0</v>
      </c>
      <c r="B79" s="14"/>
      <c r="C79" s="14"/>
      <c r="D79" s="14"/>
      <c r="E79" s="29"/>
      <c r="F79" s="28"/>
      <c r="G79" s="1"/>
      <c r="H79" s="1"/>
    </row>
    <row r="80" spans="1:8" ht="5.25" customHeight="1">
      <c r="E80" s="30"/>
      <c r="F80" s="28"/>
    </row>
    <row r="81" spans="1:7" ht="25.5">
      <c r="A81" s="2" t="s">
        <v>1</v>
      </c>
      <c r="B81" s="3" t="s">
        <v>2</v>
      </c>
      <c r="C81" s="3" t="s">
        <v>3</v>
      </c>
      <c r="D81" s="3" t="s">
        <v>4</v>
      </c>
      <c r="E81" s="23" t="s">
        <v>5</v>
      </c>
      <c r="F81" s="23" t="s">
        <v>5</v>
      </c>
      <c r="G81" s="3"/>
    </row>
    <row r="82" spans="1:7" ht="12.75">
      <c r="A82" s="4">
        <v>1</v>
      </c>
      <c r="B82" s="5" t="s">
        <v>6</v>
      </c>
      <c r="C82" s="11">
        <v>669.48</v>
      </c>
      <c r="D82" s="8">
        <v>618.15</v>
      </c>
      <c r="E82" s="20">
        <f>25.48+34.54</f>
        <v>60.019999999999996</v>
      </c>
      <c r="F82" s="18">
        <f t="shared" si="0"/>
        <v>67.222400000000007</v>
      </c>
      <c r="G82" s="12"/>
    </row>
    <row r="83" spans="1:7" ht="12.75">
      <c r="A83" s="4">
        <v>2</v>
      </c>
      <c r="B83" s="5" t="s">
        <v>8</v>
      </c>
      <c r="C83" s="11">
        <v>669.48</v>
      </c>
      <c r="D83" s="8">
        <v>618.15</v>
      </c>
      <c r="E83" s="20">
        <v>61.86</v>
      </c>
      <c r="F83" s="18">
        <f t="shared" si="0"/>
        <v>69.283200000000008</v>
      </c>
      <c r="G83" s="12"/>
    </row>
    <row r="84" spans="1:7" ht="12.75">
      <c r="A84" s="4">
        <v>3</v>
      </c>
      <c r="B84" s="5" t="s">
        <v>9</v>
      </c>
      <c r="C84" s="7" t="s">
        <v>7</v>
      </c>
      <c r="D84" s="6" t="s">
        <v>7</v>
      </c>
      <c r="E84" s="20">
        <v>68.680000000000007</v>
      </c>
      <c r="F84" s="18">
        <f t="shared" si="0"/>
        <v>76.921600000000012</v>
      </c>
      <c r="G84" s="8"/>
    </row>
    <row r="85" spans="1:7" ht="12.75">
      <c r="A85" s="4">
        <v>4</v>
      </c>
      <c r="B85" s="5" t="s">
        <v>10</v>
      </c>
      <c r="C85" s="7" t="s">
        <v>7</v>
      </c>
      <c r="D85" s="6" t="s">
        <v>7</v>
      </c>
      <c r="E85" s="20">
        <v>15177.52</v>
      </c>
      <c r="F85" s="18">
        <f t="shared" si="0"/>
        <v>16998.822400000001</v>
      </c>
      <c r="G85" s="12"/>
    </row>
    <row r="86" spans="1:7" ht="12.75">
      <c r="A86" s="4">
        <v>5</v>
      </c>
      <c r="B86" s="5" t="s">
        <v>11</v>
      </c>
      <c r="C86" s="13">
        <v>5690.49</v>
      </c>
      <c r="D86" s="12">
        <v>5254.17</v>
      </c>
      <c r="E86" s="20">
        <v>3480.57</v>
      </c>
      <c r="F86" s="18">
        <f t="shared" si="0"/>
        <v>3898.2384000000006</v>
      </c>
      <c r="G86" s="12"/>
    </row>
    <row r="87" spans="1:7" ht="12.75">
      <c r="A87" s="4">
        <v>6</v>
      </c>
      <c r="B87" s="5" t="s">
        <v>12</v>
      </c>
      <c r="C87" s="13">
        <v>48536.06</v>
      </c>
      <c r="D87" s="12">
        <v>44815.07</v>
      </c>
      <c r="E87" s="20">
        <v>85078.39</v>
      </c>
      <c r="F87" s="18">
        <f t="shared" ref="F87:F168" si="1">E87*1.12</f>
        <v>95287.796800000011</v>
      </c>
      <c r="G87" s="12"/>
    </row>
    <row r="88" spans="1:7" ht="12.75">
      <c r="A88" s="4">
        <v>7</v>
      </c>
      <c r="B88" s="5" t="s">
        <v>13</v>
      </c>
      <c r="C88" s="13">
        <v>26778.43</v>
      </c>
      <c r="D88" s="12">
        <v>24725.58</v>
      </c>
      <c r="E88" s="20">
        <v>42067.45</v>
      </c>
      <c r="F88" s="18">
        <f t="shared" si="1"/>
        <v>47115.544000000002</v>
      </c>
      <c r="G88" s="12"/>
    </row>
    <row r="89" spans="1:7" ht="25.5">
      <c r="A89" s="4">
        <v>8</v>
      </c>
      <c r="B89" s="5" t="s">
        <v>14</v>
      </c>
      <c r="C89" s="13">
        <v>29121.72</v>
      </c>
      <c r="D89" s="12">
        <v>26889.05</v>
      </c>
      <c r="E89" s="20">
        <v>47696.55</v>
      </c>
      <c r="F89" s="18">
        <f t="shared" si="1"/>
        <v>53420.136000000006</v>
      </c>
      <c r="G89" s="12"/>
    </row>
    <row r="90" spans="1:7" ht="38.25">
      <c r="A90" s="4">
        <v>9</v>
      </c>
      <c r="B90" s="5" t="s">
        <v>15</v>
      </c>
      <c r="C90" s="13">
        <v>6694.61</v>
      </c>
      <c r="D90" s="12">
        <v>6181.38</v>
      </c>
      <c r="E90" s="20">
        <v>10251.42</v>
      </c>
      <c r="F90" s="18">
        <f t="shared" si="1"/>
        <v>11481.590400000001</v>
      </c>
      <c r="G90" s="12"/>
    </row>
    <row r="91" spans="1:7" ht="12.75">
      <c r="A91" s="4">
        <v>10</v>
      </c>
      <c r="B91" s="5" t="s">
        <v>16</v>
      </c>
      <c r="C91" s="13">
        <v>13054.58</v>
      </c>
      <c r="D91" s="12">
        <v>12053.71</v>
      </c>
      <c r="E91" s="20">
        <v>1587.18</v>
      </c>
      <c r="F91" s="18">
        <f t="shared" si="1"/>
        <v>1777.6416000000002</v>
      </c>
      <c r="G91" s="12"/>
    </row>
    <row r="92" spans="1:7" ht="12.75">
      <c r="A92" s="4">
        <v>11</v>
      </c>
      <c r="B92" s="5" t="s">
        <v>17</v>
      </c>
      <c r="C92" s="13">
        <v>114812.86</v>
      </c>
      <c r="D92" s="12">
        <v>106010.82</v>
      </c>
      <c r="E92" s="20">
        <v>166168.18</v>
      </c>
      <c r="F92" s="18">
        <f t="shared" si="1"/>
        <v>186108.3616</v>
      </c>
      <c r="G92" s="12"/>
    </row>
    <row r="93" spans="1:7" ht="25.5">
      <c r="A93" s="4">
        <v>12</v>
      </c>
      <c r="B93" s="5" t="s">
        <v>18</v>
      </c>
      <c r="C93" s="11">
        <v>502.06</v>
      </c>
      <c r="D93" s="8">
        <v>463.58</v>
      </c>
      <c r="E93" s="20"/>
      <c r="F93" s="18">
        <f t="shared" si="1"/>
        <v>0</v>
      </c>
      <c r="G93" s="8"/>
    </row>
    <row r="94" spans="1:7" ht="25.5">
      <c r="A94" s="4">
        <v>13</v>
      </c>
      <c r="B94" s="5" t="s">
        <v>19</v>
      </c>
      <c r="C94" s="13">
        <v>6359.97</v>
      </c>
      <c r="D94" s="12">
        <v>5872.31</v>
      </c>
      <c r="E94" s="20">
        <v>15643.66</v>
      </c>
      <c r="F94" s="18">
        <f t="shared" si="1"/>
        <v>17520.8992</v>
      </c>
      <c r="G94" s="12"/>
    </row>
    <row r="95" spans="1:7" ht="38.25">
      <c r="A95" s="4">
        <v>14</v>
      </c>
      <c r="B95" s="5" t="s">
        <v>20</v>
      </c>
      <c r="C95" s="13">
        <v>6359.97</v>
      </c>
      <c r="D95" s="12">
        <v>5872.31</v>
      </c>
      <c r="E95" s="20">
        <v>5105.43</v>
      </c>
      <c r="F95" s="18">
        <f t="shared" si="1"/>
        <v>5718.0816000000004</v>
      </c>
      <c r="G95" s="12"/>
    </row>
    <row r="96" spans="1:7" ht="12.75">
      <c r="A96" s="4">
        <v>15</v>
      </c>
      <c r="B96" s="5" t="s">
        <v>21</v>
      </c>
      <c r="C96" s="13">
        <v>75481.919999999998</v>
      </c>
      <c r="D96" s="12">
        <v>69695.11</v>
      </c>
      <c r="E96" s="20">
        <v>32350.35</v>
      </c>
      <c r="F96" s="18">
        <f t="shared" si="1"/>
        <v>36232.392</v>
      </c>
      <c r="G96" s="12"/>
    </row>
    <row r="97" spans="1:8" ht="12.75">
      <c r="A97" s="9"/>
      <c r="B97" s="10" t="s">
        <v>22</v>
      </c>
      <c r="C97" s="13">
        <f>SUM(C82:C96)</f>
        <v>334731.63</v>
      </c>
      <c r="D97" s="13">
        <f>SUM(D82:D96)</f>
        <v>309069.39</v>
      </c>
      <c r="E97" s="13">
        <f>SUM(E82:E96)</f>
        <v>424797.25999999989</v>
      </c>
      <c r="F97" s="13">
        <f>SUM(F82:F96)</f>
        <v>475772.93119999993</v>
      </c>
      <c r="G97" s="13">
        <f>C97-F97</f>
        <v>-141041.30119999993</v>
      </c>
    </row>
    <row r="98" spans="1:8" ht="12.75">
      <c r="A98" s="34"/>
      <c r="B98" s="38"/>
      <c r="C98" s="39"/>
      <c r="D98" s="39"/>
      <c r="E98" s="39"/>
      <c r="F98" s="39"/>
      <c r="G98" s="39"/>
    </row>
    <row r="99" spans="1:8" ht="12.75">
      <c r="A99" s="34"/>
      <c r="B99" s="38"/>
      <c r="C99" s="39"/>
      <c r="D99" s="39"/>
      <c r="E99" s="39"/>
      <c r="F99" s="39"/>
      <c r="G99" s="39"/>
    </row>
    <row r="100" spans="1:8" ht="12.75">
      <c r="A100" s="34"/>
      <c r="B100" s="38" t="s">
        <v>27</v>
      </c>
      <c r="C100" s="39"/>
      <c r="D100" s="39"/>
      <c r="E100" s="39"/>
      <c r="F100" s="39"/>
      <c r="G100" s="39"/>
    </row>
    <row r="101" spans="1:8" ht="12.75">
      <c r="A101" s="34"/>
      <c r="B101" s="38"/>
      <c r="C101" s="39"/>
      <c r="D101" s="39"/>
      <c r="E101" s="39"/>
      <c r="F101" s="39"/>
      <c r="G101" s="39"/>
    </row>
    <row r="102" spans="1:8" ht="12.75">
      <c r="A102" s="34"/>
      <c r="B102" s="38"/>
      <c r="C102" s="39"/>
      <c r="D102" s="39"/>
      <c r="E102" s="39"/>
      <c r="F102" s="39"/>
      <c r="G102" s="39"/>
    </row>
    <row r="103" spans="1:8" ht="12.75">
      <c r="A103" s="34"/>
      <c r="B103" s="38"/>
      <c r="C103" s="39"/>
      <c r="D103" s="39"/>
      <c r="E103" s="39"/>
      <c r="F103" s="39"/>
      <c r="G103" s="39"/>
    </row>
    <row r="104" spans="1:8" ht="45.75" customHeight="1">
      <c r="A104" s="14"/>
      <c r="B104" s="43" t="s">
        <v>32</v>
      </c>
      <c r="C104" s="43"/>
      <c r="D104" s="43"/>
      <c r="E104" s="43"/>
      <c r="F104" s="43"/>
      <c r="G104" s="1"/>
      <c r="H104" s="1"/>
    </row>
    <row r="105" spans="1:8" ht="15.75">
      <c r="A105" s="14"/>
      <c r="B105" s="44" t="s">
        <v>0</v>
      </c>
      <c r="C105" s="44"/>
      <c r="D105" s="44"/>
      <c r="E105" s="44"/>
      <c r="F105" s="44"/>
      <c r="G105" s="1"/>
      <c r="H105" s="1"/>
    </row>
    <row r="106" spans="1:8" ht="5.25" customHeight="1">
      <c r="E106" s="30"/>
      <c r="F106" s="28"/>
    </row>
    <row r="107" spans="1:8" ht="25.5">
      <c r="A107" s="2" t="s">
        <v>1</v>
      </c>
      <c r="B107" s="3" t="s">
        <v>2</v>
      </c>
      <c r="C107" s="3" t="s">
        <v>3</v>
      </c>
      <c r="D107" s="3" t="s">
        <v>4</v>
      </c>
      <c r="E107" s="23" t="s">
        <v>5</v>
      </c>
      <c r="F107" s="23" t="s">
        <v>5</v>
      </c>
      <c r="G107" s="3"/>
    </row>
    <row r="108" spans="1:8" ht="12.75">
      <c r="A108" s="4">
        <v>1</v>
      </c>
      <c r="B108" s="5" t="s">
        <v>6</v>
      </c>
      <c r="C108" s="11">
        <v>202.84</v>
      </c>
      <c r="D108" s="8">
        <v>191.63</v>
      </c>
      <c r="E108" s="20">
        <v>14.02</v>
      </c>
      <c r="F108" s="18">
        <f t="shared" si="1"/>
        <v>15.702400000000001</v>
      </c>
      <c r="G108" s="8"/>
    </row>
    <row r="109" spans="1:8" ht="12.75">
      <c r="A109" s="4">
        <v>2</v>
      </c>
      <c r="B109" s="5" t="s">
        <v>8</v>
      </c>
      <c r="C109" s="11">
        <v>202.84</v>
      </c>
      <c r="D109" s="8">
        <v>191.63</v>
      </c>
      <c r="E109" s="20">
        <f>19.47+10.87</f>
        <v>30.339999999999996</v>
      </c>
      <c r="F109" s="18">
        <f t="shared" si="1"/>
        <v>33.980800000000002</v>
      </c>
      <c r="G109" s="8"/>
    </row>
    <row r="110" spans="1:8" ht="12.75">
      <c r="A110" s="4">
        <v>3</v>
      </c>
      <c r="B110" s="5" t="s">
        <v>9</v>
      </c>
      <c r="C110" s="7" t="s">
        <v>7</v>
      </c>
      <c r="D110" s="6" t="s">
        <v>7</v>
      </c>
      <c r="E110" s="20">
        <v>21.63</v>
      </c>
      <c r="F110" s="18">
        <f t="shared" si="1"/>
        <v>24.2256</v>
      </c>
      <c r="G110" s="8"/>
    </row>
    <row r="111" spans="1:8" ht="12.75">
      <c r="A111" s="4">
        <v>4</v>
      </c>
      <c r="B111" s="5" t="s">
        <v>10</v>
      </c>
      <c r="C111" s="7" t="s">
        <v>7</v>
      </c>
      <c r="D111" s="6" t="s">
        <v>7</v>
      </c>
      <c r="E111" s="20">
        <v>1703.89</v>
      </c>
      <c r="F111" s="18">
        <f t="shared" si="1"/>
        <v>1908.3568000000002</v>
      </c>
      <c r="G111" s="12"/>
    </row>
    <row r="112" spans="1:8" ht="12.75">
      <c r="A112" s="4">
        <v>5</v>
      </c>
      <c r="B112" s="5" t="s">
        <v>11</v>
      </c>
      <c r="C112" s="13">
        <v>1622.5</v>
      </c>
      <c r="D112" s="12">
        <v>1533.04</v>
      </c>
      <c r="E112" s="20">
        <v>1160.22</v>
      </c>
      <c r="F112" s="18">
        <f t="shared" si="1"/>
        <v>1299.4464000000003</v>
      </c>
      <c r="G112" s="12"/>
    </row>
    <row r="113" spans="1:7" ht="12.75">
      <c r="A113" s="4">
        <v>6</v>
      </c>
      <c r="B113" s="5" t="s">
        <v>12</v>
      </c>
      <c r="C113" s="13">
        <v>14196.16</v>
      </c>
      <c r="D113" s="12">
        <v>13414.02</v>
      </c>
      <c r="E113" s="20">
        <f>2042.17+18214.8</f>
        <v>20256.97</v>
      </c>
      <c r="F113" s="18">
        <f t="shared" si="1"/>
        <v>22687.806400000005</v>
      </c>
      <c r="G113" s="12"/>
    </row>
    <row r="114" spans="1:7" ht="12.75">
      <c r="A114" s="4">
        <v>7</v>
      </c>
      <c r="B114" s="5" t="s">
        <v>13</v>
      </c>
      <c r="C114" s="13">
        <v>11661.1</v>
      </c>
      <c r="D114" s="12">
        <v>11018.66</v>
      </c>
      <c r="E114" s="20">
        <v>15199.8</v>
      </c>
      <c r="F114" s="18">
        <f t="shared" si="1"/>
        <v>17023.776000000002</v>
      </c>
      <c r="G114" s="12"/>
    </row>
    <row r="115" spans="1:7" ht="25.5">
      <c r="A115" s="4">
        <v>8</v>
      </c>
      <c r="B115" s="5" t="s">
        <v>14</v>
      </c>
      <c r="C115" s="13">
        <v>8416.32</v>
      </c>
      <c r="D115" s="12">
        <v>7952.59</v>
      </c>
      <c r="E115" s="20">
        <v>11751.01</v>
      </c>
      <c r="F115" s="18">
        <f t="shared" si="1"/>
        <v>13161.131200000002</v>
      </c>
      <c r="G115" s="12"/>
    </row>
    <row r="116" spans="1:7" ht="38.25">
      <c r="A116" s="4">
        <v>9</v>
      </c>
      <c r="B116" s="5" t="s">
        <v>15</v>
      </c>
      <c r="C116" s="13">
        <v>1926.54</v>
      </c>
      <c r="D116" s="12">
        <v>1820.47</v>
      </c>
      <c r="E116" s="20">
        <v>4468.42</v>
      </c>
      <c r="F116" s="18">
        <f t="shared" si="1"/>
        <v>5004.6304000000009</v>
      </c>
      <c r="G116" s="12"/>
    </row>
    <row r="117" spans="1:7" ht="12.75">
      <c r="A117" s="4">
        <v>10</v>
      </c>
      <c r="B117" s="5" t="s">
        <v>16</v>
      </c>
      <c r="C117" s="13">
        <v>3751.88</v>
      </c>
      <c r="D117" s="12">
        <v>3545.13</v>
      </c>
      <c r="E117" s="20">
        <v>526.33000000000004</v>
      </c>
      <c r="F117" s="18">
        <f t="shared" si="1"/>
        <v>589.48960000000011</v>
      </c>
      <c r="G117" s="12"/>
    </row>
    <row r="118" spans="1:7" ht="12.75">
      <c r="A118" s="4">
        <v>11</v>
      </c>
      <c r="B118" s="5" t="s">
        <v>17</v>
      </c>
      <c r="C118" s="13">
        <v>33432.080000000002</v>
      </c>
      <c r="D118" s="12">
        <v>31590</v>
      </c>
      <c r="E118" s="20">
        <v>95926.73</v>
      </c>
      <c r="F118" s="18">
        <f t="shared" si="1"/>
        <v>107437.9376</v>
      </c>
      <c r="G118" s="12"/>
    </row>
    <row r="119" spans="1:7" ht="25.5">
      <c r="A119" s="4">
        <v>12</v>
      </c>
      <c r="B119" s="5" t="s">
        <v>18</v>
      </c>
      <c r="C119" s="11">
        <v>152.02000000000001</v>
      </c>
      <c r="D119" s="8">
        <v>143.71</v>
      </c>
      <c r="E119" s="20"/>
      <c r="F119" s="18">
        <f t="shared" si="1"/>
        <v>0</v>
      </c>
      <c r="G119" s="8"/>
    </row>
    <row r="120" spans="1:7" ht="25.5">
      <c r="A120" s="4">
        <v>13</v>
      </c>
      <c r="B120" s="5" t="s">
        <v>19</v>
      </c>
      <c r="C120" s="13">
        <v>1825.34</v>
      </c>
      <c r="D120" s="12">
        <v>1724.65</v>
      </c>
      <c r="E120" s="20">
        <v>5542.09</v>
      </c>
      <c r="F120" s="18">
        <f t="shared" si="1"/>
        <v>6207.140800000001</v>
      </c>
      <c r="G120" s="12"/>
    </row>
    <row r="121" spans="1:7" ht="38.25">
      <c r="A121" s="4">
        <v>14</v>
      </c>
      <c r="B121" s="5" t="s">
        <v>20</v>
      </c>
      <c r="C121" s="13">
        <v>1825.34</v>
      </c>
      <c r="D121" s="12">
        <v>1724.65</v>
      </c>
      <c r="E121" s="20">
        <v>1701.78</v>
      </c>
      <c r="F121" s="18">
        <f t="shared" si="1"/>
        <v>1905.9936000000002</v>
      </c>
      <c r="G121" s="12"/>
    </row>
    <row r="122" spans="1:7" ht="12.75">
      <c r="A122" s="4">
        <v>15</v>
      </c>
      <c r="B122" s="5" t="s">
        <v>21</v>
      </c>
      <c r="C122" s="13">
        <v>22186.78</v>
      </c>
      <c r="D122" s="12">
        <v>20964.2</v>
      </c>
      <c r="E122" s="20">
        <v>10783.49</v>
      </c>
      <c r="F122" s="18">
        <f t="shared" si="1"/>
        <v>12077.508800000001</v>
      </c>
      <c r="G122" s="12"/>
    </row>
    <row r="123" spans="1:7" ht="12.75">
      <c r="A123" s="4"/>
      <c r="B123" s="10" t="s">
        <v>22</v>
      </c>
      <c r="C123" s="13">
        <f>SUM(C108:C122)</f>
        <v>101401.74</v>
      </c>
      <c r="D123" s="13">
        <f>SUM(D108:D122)</f>
        <v>95814.37999999999</v>
      </c>
      <c r="E123" s="13">
        <f>SUM(E108:E122)</f>
        <v>169086.71999999997</v>
      </c>
      <c r="F123" s="13">
        <f>SUM(F108:F122)</f>
        <v>189377.12640000001</v>
      </c>
      <c r="G123" s="31">
        <f>C123-F123</f>
        <v>-87975.386400000003</v>
      </c>
    </row>
    <row r="124" spans="1:7" ht="12.75">
      <c r="A124" s="40"/>
      <c r="B124" s="38"/>
      <c r="C124" s="39"/>
      <c r="D124" s="39"/>
      <c r="E124" s="39"/>
      <c r="F124" s="39"/>
      <c r="G124" s="39"/>
    </row>
    <row r="125" spans="1:7" ht="12.75">
      <c r="A125" s="40"/>
      <c r="B125" s="38"/>
      <c r="C125" s="39"/>
      <c r="D125" s="39"/>
      <c r="E125" s="39"/>
      <c r="F125" s="39"/>
      <c r="G125" s="39"/>
    </row>
    <row r="126" spans="1:7" ht="12.75">
      <c r="A126" s="40"/>
      <c r="B126" s="38" t="s">
        <v>27</v>
      </c>
      <c r="C126" s="39"/>
      <c r="D126" s="39"/>
      <c r="E126" s="39"/>
      <c r="F126" s="39"/>
      <c r="G126" s="39"/>
    </row>
    <row r="127" spans="1:7" ht="12.75">
      <c r="A127" s="40"/>
      <c r="B127" s="38"/>
      <c r="C127" s="39"/>
      <c r="D127" s="39"/>
      <c r="E127" s="39"/>
      <c r="F127" s="39"/>
      <c r="G127" s="39"/>
    </row>
    <row r="128" spans="1:7" ht="12.75">
      <c r="A128" s="40"/>
      <c r="B128" s="38"/>
      <c r="C128" s="39"/>
      <c r="D128" s="39"/>
      <c r="E128" s="39"/>
      <c r="F128" s="39"/>
      <c r="G128" s="39"/>
    </row>
    <row r="129" spans="1:8" ht="12.75">
      <c r="A129" s="40"/>
      <c r="B129" s="38"/>
      <c r="C129" s="39"/>
      <c r="D129" s="39"/>
      <c r="E129" s="39"/>
      <c r="F129" s="39"/>
      <c r="G129" s="39"/>
    </row>
    <row r="130" spans="1:8" ht="50.25" customHeight="1">
      <c r="A130" s="14"/>
      <c r="B130" s="43" t="s">
        <v>33</v>
      </c>
      <c r="C130" s="43"/>
      <c r="D130" s="43"/>
      <c r="E130" s="43"/>
      <c r="F130" s="43"/>
      <c r="G130" s="33"/>
      <c r="H130" s="1"/>
    </row>
    <row r="131" spans="1:8" ht="15.75">
      <c r="A131" s="14" t="s">
        <v>0</v>
      </c>
      <c r="B131" s="14"/>
      <c r="C131" s="14"/>
      <c r="D131" s="14"/>
      <c r="E131" s="29"/>
      <c r="F131" s="28"/>
      <c r="G131" s="33"/>
      <c r="H131" s="1"/>
    </row>
    <row r="132" spans="1:8" ht="5.25" customHeight="1">
      <c r="E132" s="30"/>
      <c r="F132" s="28"/>
      <c r="G132" s="34"/>
    </row>
    <row r="133" spans="1:8" ht="25.5">
      <c r="A133" s="2" t="s">
        <v>1</v>
      </c>
      <c r="B133" s="3" t="s">
        <v>2</v>
      </c>
      <c r="C133" s="3" t="s">
        <v>3</v>
      </c>
      <c r="D133" s="3" t="s">
        <v>4</v>
      </c>
      <c r="E133" s="23" t="s">
        <v>5</v>
      </c>
      <c r="F133" s="23" t="s">
        <v>5</v>
      </c>
      <c r="G133" s="32"/>
    </row>
    <row r="134" spans="1:8" ht="12.75">
      <c r="A134" s="4">
        <v>1</v>
      </c>
      <c r="B134" s="5" t="s">
        <v>6</v>
      </c>
      <c r="C134" s="13">
        <v>1235.2</v>
      </c>
      <c r="D134" s="12">
        <v>1156.19</v>
      </c>
      <c r="E134" s="20">
        <v>57.92</v>
      </c>
      <c r="F134" s="18">
        <f t="shared" si="1"/>
        <v>64.870400000000004</v>
      </c>
      <c r="G134" s="12"/>
    </row>
    <row r="135" spans="1:8" ht="12.75">
      <c r="A135" s="4">
        <v>2</v>
      </c>
      <c r="B135" s="5" t="s">
        <v>8</v>
      </c>
      <c r="C135" s="13">
        <v>1235.2</v>
      </c>
      <c r="D135" s="12">
        <v>1156.19</v>
      </c>
      <c r="E135" s="20">
        <v>140.77000000000001</v>
      </c>
      <c r="F135" s="18">
        <f t="shared" si="1"/>
        <v>157.66240000000002</v>
      </c>
      <c r="G135" s="12"/>
    </row>
    <row r="136" spans="1:8" ht="12.75">
      <c r="A136" s="4">
        <v>3</v>
      </c>
      <c r="B136" s="5" t="s">
        <v>9</v>
      </c>
      <c r="C136" s="7" t="s">
        <v>7</v>
      </c>
      <c r="D136" s="6" t="s">
        <v>7</v>
      </c>
      <c r="E136" s="20">
        <v>234.78</v>
      </c>
      <c r="F136" s="18">
        <f t="shared" si="1"/>
        <v>262.95360000000005</v>
      </c>
      <c r="G136" s="8"/>
    </row>
    <row r="137" spans="1:8" ht="12.75">
      <c r="A137" s="4">
        <v>4</v>
      </c>
      <c r="B137" s="5" t="s">
        <v>10</v>
      </c>
      <c r="C137" s="7" t="s">
        <v>7</v>
      </c>
      <c r="D137" s="6" t="s">
        <v>7</v>
      </c>
      <c r="E137" s="20">
        <v>37132.449999999997</v>
      </c>
      <c r="F137" s="18">
        <f t="shared" si="1"/>
        <v>41588.343999999997</v>
      </c>
      <c r="G137" s="12"/>
    </row>
    <row r="138" spans="1:8" ht="12.75">
      <c r="A138" s="4">
        <v>5</v>
      </c>
      <c r="B138" s="5" t="s">
        <v>11</v>
      </c>
      <c r="C138" s="13">
        <v>10499.15</v>
      </c>
      <c r="D138" s="12">
        <v>9827.6299999999992</v>
      </c>
      <c r="E138" s="20">
        <v>7734.41</v>
      </c>
      <c r="F138" s="18">
        <f t="shared" si="1"/>
        <v>8662.5392000000011</v>
      </c>
      <c r="G138" s="12"/>
    </row>
    <row r="139" spans="1:8" ht="12.75">
      <c r="A139" s="4">
        <v>6</v>
      </c>
      <c r="B139" s="5" t="s">
        <v>12</v>
      </c>
      <c r="C139" s="13">
        <v>90786.69</v>
      </c>
      <c r="D139" s="12">
        <v>84980.12</v>
      </c>
      <c r="E139" s="20">
        <v>189473.06</v>
      </c>
      <c r="F139" s="18">
        <f t="shared" si="1"/>
        <v>212209.82720000003</v>
      </c>
      <c r="G139" s="12"/>
    </row>
    <row r="140" spans="1:8" ht="12.75">
      <c r="A140" s="4">
        <v>7</v>
      </c>
      <c r="B140" s="5" t="s">
        <v>13</v>
      </c>
      <c r="C140" s="13">
        <v>43231.77</v>
      </c>
      <c r="D140" s="12">
        <v>40466.720000000001</v>
      </c>
      <c r="E140" s="20">
        <v>21373.66</v>
      </c>
      <c r="F140" s="18">
        <f t="shared" si="1"/>
        <v>23938.499200000002</v>
      </c>
      <c r="G140" s="12"/>
    </row>
    <row r="141" spans="1:8" ht="25.5">
      <c r="A141" s="4">
        <v>8</v>
      </c>
      <c r="B141" s="5" t="s">
        <v>14</v>
      </c>
      <c r="C141" s="13">
        <v>53730.93</v>
      </c>
      <c r="D141" s="12">
        <v>50294.35</v>
      </c>
      <c r="E141" s="20">
        <v>95170.71</v>
      </c>
      <c r="F141" s="18">
        <f t="shared" si="1"/>
        <v>106591.19520000002</v>
      </c>
      <c r="G141" s="12"/>
    </row>
    <row r="142" spans="1:8" ht="38.25">
      <c r="A142" s="4">
        <v>9</v>
      </c>
      <c r="B142" s="5" t="s">
        <v>15</v>
      </c>
      <c r="C142" s="13">
        <v>12351.85</v>
      </c>
      <c r="D142" s="12">
        <v>11561.9</v>
      </c>
      <c r="E142" s="20">
        <v>2346.63</v>
      </c>
      <c r="F142" s="18">
        <f t="shared" si="1"/>
        <v>2628.2256000000002</v>
      </c>
      <c r="G142" s="12"/>
    </row>
    <row r="143" spans="1:8" ht="12.75">
      <c r="A143" s="4">
        <v>10</v>
      </c>
      <c r="B143" s="5" t="s">
        <v>16</v>
      </c>
      <c r="C143" s="13">
        <v>24086.21</v>
      </c>
      <c r="D143" s="12">
        <v>22545.74</v>
      </c>
      <c r="E143" s="20">
        <v>43.39</v>
      </c>
      <c r="F143" s="18">
        <f t="shared" si="1"/>
        <v>48.596800000000002</v>
      </c>
      <c r="G143" s="12"/>
    </row>
    <row r="144" spans="1:8" ht="12.75">
      <c r="A144" s="4">
        <v>11</v>
      </c>
      <c r="B144" s="5" t="s">
        <v>17</v>
      </c>
      <c r="C144" s="13">
        <v>213997.04</v>
      </c>
      <c r="D144" s="12">
        <v>200310.26</v>
      </c>
      <c r="E144" s="20">
        <v>186903.42</v>
      </c>
      <c r="F144" s="18">
        <f t="shared" si="1"/>
        <v>209331.83040000004</v>
      </c>
      <c r="G144" s="12"/>
    </row>
    <row r="145" spans="1:8" ht="25.5">
      <c r="A145" s="4">
        <v>12</v>
      </c>
      <c r="B145" s="5" t="s">
        <v>18</v>
      </c>
      <c r="C145" s="11">
        <v>988.15</v>
      </c>
      <c r="D145" s="8">
        <v>924.93</v>
      </c>
      <c r="E145" s="20"/>
      <c r="F145" s="18">
        <f t="shared" si="1"/>
        <v>0</v>
      </c>
      <c r="G145" s="12"/>
    </row>
    <row r="146" spans="1:8" ht="25.5">
      <c r="A146" s="4">
        <v>13</v>
      </c>
      <c r="B146" s="5" t="s">
        <v>19</v>
      </c>
      <c r="C146" s="13">
        <v>11734.35</v>
      </c>
      <c r="D146" s="12">
        <v>10983.82</v>
      </c>
      <c r="E146" s="20">
        <v>33670.269999999997</v>
      </c>
      <c r="F146" s="18">
        <f t="shared" si="1"/>
        <v>37710.702400000002</v>
      </c>
      <c r="G146" s="12"/>
    </row>
    <row r="147" spans="1:8" ht="38.25">
      <c r="A147" s="4">
        <v>14</v>
      </c>
      <c r="B147" s="5" t="s">
        <v>20</v>
      </c>
      <c r="C147" s="13">
        <v>11734.35</v>
      </c>
      <c r="D147" s="12">
        <v>10983.82</v>
      </c>
      <c r="E147" s="20">
        <v>11345.37</v>
      </c>
      <c r="F147" s="18">
        <f t="shared" si="1"/>
        <v>12706.814400000003</v>
      </c>
      <c r="G147" s="12"/>
    </row>
    <row r="148" spans="1:8" ht="12.75">
      <c r="A148" s="4">
        <v>15</v>
      </c>
      <c r="B148" s="5" t="s">
        <v>21</v>
      </c>
      <c r="C148" s="13">
        <v>141985.31</v>
      </c>
      <c r="D148" s="12">
        <v>132904.29</v>
      </c>
      <c r="E148" s="20">
        <v>63534.49</v>
      </c>
      <c r="F148" s="18">
        <f t="shared" si="1"/>
        <v>71158.628800000006</v>
      </c>
      <c r="G148" s="12"/>
    </row>
    <row r="149" spans="1:8" ht="12.75">
      <c r="A149" s="9"/>
      <c r="B149" s="10" t="s">
        <v>22</v>
      </c>
      <c r="C149" s="13">
        <f>SUM(C134:C148)</f>
        <v>617596.19999999995</v>
      </c>
      <c r="D149" s="13">
        <f>SUM(D134:D148)</f>
        <v>578095.96</v>
      </c>
      <c r="E149" s="13">
        <f>SUM(E134:E148)</f>
        <v>649161.33000000007</v>
      </c>
      <c r="F149" s="13">
        <f>SUM(F134:F148)</f>
        <v>727060.68960000016</v>
      </c>
      <c r="G149" s="13">
        <f>C149-F149</f>
        <v>-109464.4896000002</v>
      </c>
    </row>
    <row r="150" spans="1:8" ht="12.75">
      <c r="A150" s="34"/>
      <c r="B150" s="38"/>
      <c r="C150" s="39"/>
      <c r="D150" s="39"/>
      <c r="E150" s="39"/>
      <c r="F150" s="39"/>
      <c r="G150" s="39"/>
    </row>
    <row r="151" spans="1:8" ht="12.75">
      <c r="A151" s="34"/>
      <c r="B151" s="38"/>
      <c r="C151" s="39"/>
      <c r="D151" s="39"/>
      <c r="E151" s="39"/>
      <c r="F151" s="39"/>
      <c r="G151" s="39"/>
    </row>
    <row r="152" spans="1:8" ht="12.75">
      <c r="A152" s="34"/>
      <c r="B152" s="38" t="s">
        <v>27</v>
      </c>
      <c r="C152" s="39"/>
      <c r="D152" s="39"/>
      <c r="E152" s="39"/>
      <c r="F152" s="39"/>
      <c r="G152" s="39"/>
    </row>
    <row r="153" spans="1:8" ht="12.75">
      <c r="A153" s="34"/>
      <c r="B153" s="38"/>
      <c r="C153" s="39"/>
      <c r="D153" s="39"/>
      <c r="E153" s="39"/>
      <c r="F153" s="39"/>
      <c r="G153" s="39"/>
    </row>
    <row r="154" spans="1:8" ht="12.75">
      <c r="A154" s="34"/>
      <c r="B154" s="38"/>
      <c r="C154" s="39"/>
      <c r="D154" s="39"/>
      <c r="E154" s="39"/>
      <c r="F154" s="39"/>
      <c r="G154" s="39"/>
    </row>
    <row r="155" spans="1:8" ht="12.75">
      <c r="A155" s="34"/>
      <c r="B155" s="38"/>
      <c r="C155" s="39"/>
      <c r="D155" s="39"/>
      <c r="E155" s="39"/>
      <c r="F155" s="39"/>
      <c r="G155" s="39"/>
    </row>
    <row r="156" spans="1:8" ht="50.25" customHeight="1">
      <c r="A156" s="14"/>
      <c r="B156" s="43" t="s">
        <v>34</v>
      </c>
      <c r="C156" s="43"/>
      <c r="D156" s="43"/>
      <c r="E156" s="43"/>
      <c r="F156" s="43"/>
      <c r="G156" s="1"/>
      <c r="H156" s="1"/>
    </row>
    <row r="157" spans="1:8" ht="15.75">
      <c r="A157" s="14" t="s">
        <v>0</v>
      </c>
      <c r="B157" s="14"/>
      <c r="C157" s="14"/>
      <c r="D157" s="14"/>
      <c r="E157" s="29"/>
      <c r="F157" s="28"/>
      <c r="G157" s="1"/>
      <c r="H157" s="1"/>
    </row>
    <row r="158" spans="1:8" ht="5.25" customHeight="1">
      <c r="E158" s="30"/>
      <c r="F158" s="28"/>
    </row>
    <row r="159" spans="1:8" ht="25.5">
      <c r="A159" s="2" t="s">
        <v>1</v>
      </c>
      <c r="B159" s="3" t="s">
        <v>2</v>
      </c>
      <c r="C159" s="3" t="s">
        <v>3</v>
      </c>
      <c r="D159" s="3" t="s">
        <v>4</v>
      </c>
      <c r="E159" s="23" t="s">
        <v>5</v>
      </c>
      <c r="F159" s="23" t="s">
        <v>5</v>
      </c>
      <c r="G159" s="3"/>
    </row>
    <row r="160" spans="1:8" ht="12.75">
      <c r="A160" s="16">
        <v>1</v>
      </c>
      <c r="B160" s="5" t="s">
        <v>6</v>
      </c>
      <c r="C160" s="7" t="s">
        <v>7</v>
      </c>
      <c r="D160" s="6" t="s">
        <v>7</v>
      </c>
      <c r="E160" s="20">
        <v>28.77</v>
      </c>
      <c r="F160" s="18">
        <f t="shared" si="1"/>
        <v>32.2224</v>
      </c>
      <c r="G160" s="8"/>
    </row>
    <row r="161" spans="1:7" ht="12.75">
      <c r="A161" s="16">
        <v>2</v>
      </c>
      <c r="B161" s="5" t="s">
        <v>8</v>
      </c>
      <c r="C161" s="11">
        <v>327.58</v>
      </c>
      <c r="D161" s="8">
        <v>315.62</v>
      </c>
      <c r="E161" s="20">
        <v>69.930000000000007</v>
      </c>
      <c r="F161" s="18">
        <f t="shared" si="1"/>
        <v>78.321600000000018</v>
      </c>
      <c r="G161" s="8"/>
    </row>
    <row r="162" spans="1:7" ht="12.75">
      <c r="A162" s="16">
        <v>3</v>
      </c>
      <c r="B162" s="5" t="s">
        <v>9</v>
      </c>
      <c r="C162" s="7" t="s">
        <v>7</v>
      </c>
      <c r="D162" s="6" t="s">
        <v>7</v>
      </c>
      <c r="E162" s="20">
        <v>116.63</v>
      </c>
      <c r="F162" s="18">
        <f t="shared" si="1"/>
        <v>130.62560000000002</v>
      </c>
      <c r="G162" s="8"/>
    </row>
    <row r="163" spans="1:7" ht="12.75">
      <c r="A163" s="16">
        <v>4</v>
      </c>
      <c r="B163" s="5" t="s">
        <v>10</v>
      </c>
      <c r="C163" s="7" t="s">
        <v>7</v>
      </c>
      <c r="D163" s="6" t="s">
        <v>7</v>
      </c>
      <c r="E163" s="20">
        <v>12536.29</v>
      </c>
      <c r="F163" s="18">
        <f t="shared" si="1"/>
        <v>14040.644800000002</v>
      </c>
      <c r="G163" s="12"/>
    </row>
    <row r="164" spans="1:7" ht="12.75">
      <c r="A164" s="16">
        <v>5</v>
      </c>
      <c r="B164" s="5" t="s">
        <v>11</v>
      </c>
      <c r="C164" s="13">
        <v>6223.8</v>
      </c>
      <c r="D164" s="12">
        <v>5997.29</v>
      </c>
      <c r="E164" s="20">
        <v>3867.25</v>
      </c>
      <c r="F164" s="18">
        <f t="shared" si="1"/>
        <v>4331.3200000000006</v>
      </c>
      <c r="G164" s="12"/>
    </row>
    <row r="165" spans="1:7" ht="12.75">
      <c r="A165" s="16">
        <v>6</v>
      </c>
      <c r="B165" s="5" t="s">
        <v>12</v>
      </c>
      <c r="C165" s="13">
        <v>42256.28</v>
      </c>
      <c r="D165" s="12">
        <v>40718.46</v>
      </c>
      <c r="E165" s="20">
        <v>94679.18</v>
      </c>
      <c r="F165" s="18">
        <f t="shared" si="1"/>
        <v>106040.6816</v>
      </c>
      <c r="G165" s="12"/>
    </row>
    <row r="166" spans="1:7" ht="12.75">
      <c r="A166" s="16">
        <v>7</v>
      </c>
      <c r="B166" s="5" t="s">
        <v>13</v>
      </c>
      <c r="C166" s="13">
        <v>6223.8</v>
      </c>
      <c r="D166" s="12">
        <v>5997.29</v>
      </c>
      <c r="E166" s="20">
        <v>7233.23</v>
      </c>
      <c r="F166" s="18">
        <f t="shared" si="1"/>
        <v>8101.2175999999999</v>
      </c>
      <c r="G166" s="12"/>
    </row>
    <row r="167" spans="1:7" ht="25.5">
      <c r="A167" s="16">
        <v>8</v>
      </c>
      <c r="B167" s="5" t="s">
        <v>14</v>
      </c>
      <c r="C167" s="13">
        <v>91718.88</v>
      </c>
      <c r="D167" s="12">
        <v>88381.14</v>
      </c>
      <c r="E167" s="20">
        <v>47170.81</v>
      </c>
      <c r="F167" s="18">
        <f t="shared" si="1"/>
        <v>52831.307200000003</v>
      </c>
      <c r="G167" s="12"/>
    </row>
    <row r="168" spans="1:7" ht="38.25">
      <c r="A168" s="16">
        <v>9</v>
      </c>
      <c r="B168" s="5" t="s">
        <v>15</v>
      </c>
      <c r="C168" s="13">
        <v>6223.8</v>
      </c>
      <c r="D168" s="12">
        <v>5997.29</v>
      </c>
      <c r="E168" s="20">
        <v>4908.75</v>
      </c>
      <c r="F168" s="18">
        <f t="shared" si="1"/>
        <v>5497.8</v>
      </c>
      <c r="G168" s="12"/>
    </row>
    <row r="169" spans="1:7" ht="12.75">
      <c r="A169" s="16">
        <v>10</v>
      </c>
      <c r="B169" s="5" t="s">
        <v>16</v>
      </c>
      <c r="C169" s="13">
        <v>15395.6</v>
      </c>
      <c r="D169" s="12">
        <v>14835.41</v>
      </c>
      <c r="E169" s="20">
        <v>1786.73</v>
      </c>
      <c r="F169" s="18">
        <f t="shared" ref="F169:F249" si="2">E169*1.12</f>
        <v>2001.1376000000002</v>
      </c>
      <c r="G169" s="12"/>
    </row>
    <row r="170" spans="1:7" ht="12.75">
      <c r="A170" s="16">
        <v>11</v>
      </c>
      <c r="B170" s="5" t="s">
        <v>17</v>
      </c>
      <c r="C170" s="13">
        <v>102364.9</v>
      </c>
      <c r="D170" s="12">
        <v>98639.67</v>
      </c>
      <c r="E170" s="20">
        <v>73425.490000000005</v>
      </c>
      <c r="F170" s="18">
        <f t="shared" si="2"/>
        <v>82236.548800000019</v>
      </c>
      <c r="G170" s="12"/>
    </row>
    <row r="171" spans="1:7" ht="25.5">
      <c r="A171" s="16">
        <v>12</v>
      </c>
      <c r="B171" s="5" t="s">
        <v>18</v>
      </c>
      <c r="C171" s="11">
        <v>589.6</v>
      </c>
      <c r="D171" s="8">
        <v>568.19000000000005</v>
      </c>
      <c r="E171" s="20"/>
      <c r="F171" s="18">
        <f t="shared" si="2"/>
        <v>0</v>
      </c>
      <c r="G171" s="8"/>
    </row>
    <row r="172" spans="1:7" ht="25.5">
      <c r="A172" s="16">
        <v>13</v>
      </c>
      <c r="B172" s="5" t="s">
        <v>19</v>
      </c>
      <c r="C172" s="13">
        <v>7206.54</v>
      </c>
      <c r="D172" s="12">
        <v>6944.24</v>
      </c>
      <c r="E172" s="20">
        <v>17790.77</v>
      </c>
      <c r="F172" s="18">
        <f t="shared" si="2"/>
        <v>19925.662400000001</v>
      </c>
      <c r="G172" s="12"/>
    </row>
    <row r="173" spans="1:7" ht="38.25">
      <c r="A173" s="16">
        <v>14</v>
      </c>
      <c r="B173" s="5" t="s">
        <v>20</v>
      </c>
      <c r="C173" s="13">
        <v>6223.8</v>
      </c>
      <c r="D173" s="12">
        <v>5997.29</v>
      </c>
      <c r="E173" s="20">
        <v>5672.69</v>
      </c>
      <c r="F173" s="18">
        <f t="shared" si="2"/>
        <v>6353.4128000000001</v>
      </c>
      <c r="G173" s="12"/>
    </row>
    <row r="174" spans="1:7" ht="12.75">
      <c r="A174" s="16">
        <v>15</v>
      </c>
      <c r="B174" s="5" t="s">
        <v>21</v>
      </c>
      <c r="C174" s="13">
        <v>42812.88</v>
      </c>
      <c r="D174" s="12">
        <v>41255.11</v>
      </c>
      <c r="E174" s="20">
        <v>28179.98</v>
      </c>
      <c r="F174" s="18">
        <f t="shared" si="2"/>
        <v>31561.577600000004</v>
      </c>
      <c r="G174" s="12"/>
    </row>
    <row r="175" spans="1:7" ht="12.75">
      <c r="A175" s="9"/>
      <c r="B175" s="10" t="s">
        <v>22</v>
      </c>
      <c r="C175" s="13">
        <f>SUM(C160:C174)</f>
        <v>327567.45999999996</v>
      </c>
      <c r="D175" s="13">
        <f>SUM(D160:D174)</f>
        <v>315646.99999999994</v>
      </c>
      <c r="E175" s="13">
        <f>SUM(E160:E174)</f>
        <v>297466.5</v>
      </c>
      <c r="F175" s="13">
        <f>SUM(F160:F174)</f>
        <v>333162.48</v>
      </c>
      <c r="G175" s="13">
        <f>C175-F175</f>
        <v>-5595.0200000000186</v>
      </c>
    </row>
    <row r="176" spans="1:7" ht="12.75">
      <c r="A176" s="34"/>
      <c r="B176" s="38"/>
      <c r="C176" s="39"/>
      <c r="D176" s="39"/>
      <c r="E176" s="39"/>
      <c r="F176" s="39"/>
      <c r="G176" s="39"/>
    </row>
    <row r="177" spans="1:8" ht="12.75">
      <c r="A177" s="34"/>
      <c r="B177" s="38"/>
      <c r="C177" s="39"/>
      <c r="D177" s="39"/>
      <c r="E177" s="39"/>
      <c r="F177" s="39"/>
      <c r="G177" s="39"/>
    </row>
    <row r="178" spans="1:8" ht="12.75">
      <c r="A178" s="34"/>
      <c r="B178" s="38" t="s">
        <v>27</v>
      </c>
      <c r="C178" s="39"/>
      <c r="D178" s="39"/>
      <c r="E178" s="39"/>
      <c r="F178" s="39"/>
      <c r="G178" s="39"/>
    </row>
    <row r="179" spans="1:8" ht="12.75">
      <c r="A179" s="34"/>
      <c r="B179" s="38"/>
      <c r="C179" s="39"/>
      <c r="D179" s="39"/>
      <c r="E179" s="39"/>
      <c r="F179" s="39"/>
      <c r="G179" s="39"/>
    </row>
    <row r="180" spans="1:8" ht="12.75">
      <c r="A180" s="34"/>
      <c r="B180" s="38"/>
      <c r="C180" s="39"/>
      <c r="D180" s="39"/>
      <c r="E180" s="39"/>
      <c r="F180" s="39"/>
      <c r="G180" s="39"/>
    </row>
    <row r="181" spans="1:8" ht="12.75">
      <c r="A181" s="34"/>
      <c r="B181" s="38"/>
      <c r="C181" s="39"/>
      <c r="D181" s="39"/>
      <c r="E181" s="39"/>
      <c r="F181" s="39"/>
      <c r="G181" s="39"/>
    </row>
    <row r="182" spans="1:8" ht="57" customHeight="1">
      <c r="A182" s="14"/>
      <c r="B182" s="43" t="s">
        <v>35</v>
      </c>
      <c r="C182" s="43"/>
      <c r="D182" s="43"/>
      <c r="E182" s="43"/>
      <c r="F182" s="43"/>
      <c r="G182" s="1"/>
      <c r="H182" s="1"/>
    </row>
    <row r="183" spans="1:8" ht="15.75">
      <c r="A183" s="14" t="s">
        <v>0</v>
      </c>
      <c r="B183" s="14"/>
      <c r="C183" s="14"/>
      <c r="D183" s="14"/>
      <c r="E183" s="29"/>
      <c r="F183" s="28"/>
      <c r="G183" s="1"/>
      <c r="H183" s="1"/>
    </row>
    <row r="184" spans="1:8" ht="5.25" customHeight="1">
      <c r="E184" s="30"/>
      <c r="F184" s="28"/>
    </row>
    <row r="185" spans="1:8" ht="25.5">
      <c r="A185" s="2" t="s">
        <v>1</v>
      </c>
      <c r="B185" s="3" t="s">
        <v>2</v>
      </c>
      <c r="C185" s="3" t="s">
        <v>3</v>
      </c>
      <c r="D185" s="3" t="s">
        <v>4</v>
      </c>
      <c r="E185" s="23" t="s">
        <v>5</v>
      </c>
      <c r="F185" s="23" t="s">
        <v>5</v>
      </c>
      <c r="G185" s="3"/>
    </row>
    <row r="186" spans="1:8" ht="12.75">
      <c r="A186" s="4">
        <v>1</v>
      </c>
      <c r="B186" s="5" t="s">
        <v>9</v>
      </c>
      <c r="C186" s="7" t="s">
        <v>7</v>
      </c>
      <c r="D186" s="6" t="s">
        <v>7</v>
      </c>
      <c r="E186" s="20">
        <v>74.52</v>
      </c>
      <c r="F186" s="18">
        <f>E186*1.12*1.2</f>
        <v>100.15488000000001</v>
      </c>
      <c r="G186" s="8"/>
    </row>
    <row r="187" spans="1:8" ht="12.75">
      <c r="A187" s="4">
        <v>2</v>
      </c>
      <c r="B187" s="5" t="s">
        <v>10</v>
      </c>
      <c r="C187" s="7" t="s">
        <v>7</v>
      </c>
      <c r="D187" s="6" t="s">
        <v>7</v>
      </c>
      <c r="E187" s="20">
        <v>3442.34</v>
      </c>
      <c r="F187" s="18">
        <f t="shared" ref="F187:F198" si="3">E187*1.12*1.2</f>
        <v>4626.5049600000002</v>
      </c>
      <c r="G187" s="12"/>
    </row>
    <row r="188" spans="1:8" ht="12.75">
      <c r="A188" s="4">
        <v>3</v>
      </c>
      <c r="B188" s="5" t="s">
        <v>11</v>
      </c>
      <c r="C188" s="13">
        <v>1789.22</v>
      </c>
      <c r="D188" s="12">
        <v>1543.63</v>
      </c>
      <c r="E188" s="20">
        <v>1160.22</v>
      </c>
      <c r="F188" s="18">
        <f t="shared" si="3"/>
        <v>1559.3356800000004</v>
      </c>
      <c r="G188" s="12"/>
    </row>
    <row r="189" spans="1:8" ht="12.75">
      <c r="A189" s="4">
        <v>4</v>
      </c>
      <c r="B189" s="5" t="s">
        <v>12</v>
      </c>
      <c r="C189" s="13">
        <v>15543.84</v>
      </c>
      <c r="D189" s="12">
        <v>13410.19</v>
      </c>
      <c r="E189" s="20">
        <v>28530.6</v>
      </c>
      <c r="F189" s="18">
        <f t="shared" si="3"/>
        <v>38345.126400000001</v>
      </c>
      <c r="G189" s="12"/>
    </row>
    <row r="190" spans="1:8" ht="12.75">
      <c r="A190" s="4">
        <v>5</v>
      </c>
      <c r="B190" s="5" t="s">
        <v>13</v>
      </c>
      <c r="C190" s="13">
        <v>8834.2199999999993</v>
      </c>
      <c r="D190" s="12">
        <v>7621.62</v>
      </c>
      <c r="E190" s="20">
        <v>2556.23</v>
      </c>
      <c r="F190" s="18">
        <f t="shared" si="3"/>
        <v>3435.57312</v>
      </c>
      <c r="G190" s="12"/>
    </row>
    <row r="191" spans="1:8" ht="27" customHeight="1">
      <c r="A191" s="4">
        <v>6</v>
      </c>
      <c r="B191" s="5" t="s">
        <v>14</v>
      </c>
      <c r="C191" s="13">
        <v>13866.42</v>
      </c>
      <c r="D191" s="12">
        <v>11963.05</v>
      </c>
      <c r="E191" s="20">
        <v>5693.43</v>
      </c>
      <c r="F191" s="18">
        <f t="shared" si="3"/>
        <v>7651.9699200000005</v>
      </c>
      <c r="G191" s="12"/>
    </row>
    <row r="192" spans="1:8" ht="38.25">
      <c r="A192" s="4">
        <v>7</v>
      </c>
      <c r="B192" s="5" t="s">
        <v>15</v>
      </c>
      <c r="C192" s="13">
        <v>2124.6799999999998</v>
      </c>
      <c r="D192" s="12">
        <v>1833.05</v>
      </c>
      <c r="E192" s="20">
        <v>2209.39</v>
      </c>
      <c r="F192" s="18">
        <f t="shared" si="3"/>
        <v>2969.4201599999997</v>
      </c>
      <c r="G192" s="8"/>
    </row>
    <row r="193" spans="1:8" ht="12.75">
      <c r="A193" s="4">
        <v>8</v>
      </c>
      <c r="B193" s="5" t="s">
        <v>16</v>
      </c>
      <c r="C193" s="13">
        <v>4137.5200000000004</v>
      </c>
      <c r="D193" s="12">
        <v>3569.6</v>
      </c>
      <c r="E193" s="20"/>
      <c r="F193" s="18">
        <f t="shared" si="3"/>
        <v>0</v>
      </c>
      <c r="G193" s="12"/>
    </row>
    <row r="194" spans="1:8" ht="12.75">
      <c r="A194" s="4">
        <v>9</v>
      </c>
      <c r="B194" s="5" t="s">
        <v>17</v>
      </c>
      <c r="C194" s="13">
        <v>36824.199999999997</v>
      </c>
      <c r="D194" s="12">
        <v>31769.61</v>
      </c>
      <c r="E194" s="20">
        <v>24913.3</v>
      </c>
      <c r="F194" s="18">
        <f t="shared" si="3"/>
        <v>33483.475200000001</v>
      </c>
      <c r="G194" s="12"/>
    </row>
    <row r="195" spans="1:8" ht="25.5">
      <c r="A195" s="4">
        <v>10</v>
      </c>
      <c r="B195" s="5" t="s">
        <v>18</v>
      </c>
      <c r="C195" s="11">
        <v>167.72</v>
      </c>
      <c r="D195" s="8">
        <v>144.72</v>
      </c>
      <c r="E195" s="20"/>
      <c r="F195" s="18">
        <f t="shared" si="3"/>
        <v>0</v>
      </c>
      <c r="G195" s="8"/>
    </row>
    <row r="196" spans="1:8" ht="25.5">
      <c r="A196" s="4">
        <v>11</v>
      </c>
      <c r="B196" s="5" t="s">
        <v>19</v>
      </c>
      <c r="C196" s="13">
        <v>2012.84</v>
      </c>
      <c r="D196" s="12">
        <v>1736.6</v>
      </c>
      <c r="E196" s="20">
        <v>5219.97</v>
      </c>
      <c r="F196" s="18">
        <f t="shared" si="3"/>
        <v>7015.6396800000011</v>
      </c>
      <c r="G196" s="12"/>
    </row>
    <row r="197" spans="1:8" ht="38.25">
      <c r="A197" s="4">
        <v>12</v>
      </c>
      <c r="B197" s="5" t="s">
        <v>20</v>
      </c>
      <c r="C197" s="13">
        <v>2012.84</v>
      </c>
      <c r="D197" s="12">
        <v>1736.6</v>
      </c>
      <c r="E197" s="20">
        <v>1701.78</v>
      </c>
      <c r="F197" s="18">
        <f t="shared" si="3"/>
        <v>2287.1923200000001</v>
      </c>
      <c r="G197" s="12"/>
    </row>
    <row r="198" spans="1:8" ht="12.75">
      <c r="A198" s="4">
        <v>13</v>
      </c>
      <c r="B198" s="5" t="s">
        <v>21</v>
      </c>
      <c r="C198" s="13">
        <v>24512.22</v>
      </c>
      <c r="D198" s="12">
        <v>21147.55</v>
      </c>
      <c r="E198" s="20">
        <v>8803.76</v>
      </c>
      <c r="F198" s="18">
        <f t="shared" si="3"/>
        <v>11832.253440000002</v>
      </c>
      <c r="G198" s="12"/>
    </row>
    <row r="199" spans="1:8" ht="12.75">
      <c r="A199" s="9"/>
      <c r="B199" s="10" t="s">
        <v>22</v>
      </c>
      <c r="C199" s="13">
        <f>SUM(C186:C198)</f>
        <v>111825.71999999999</v>
      </c>
      <c r="D199" s="13">
        <f>SUM(D186:D198)</f>
        <v>96476.220000000016</v>
      </c>
      <c r="E199" s="13">
        <f>SUM(E186:E198)</f>
        <v>84305.54</v>
      </c>
      <c r="F199" s="13">
        <f>SUM(F186:F198)</f>
        <v>113306.64576000003</v>
      </c>
      <c r="G199" s="13">
        <f>C199-F199</f>
        <v>-1480.9257600000419</v>
      </c>
    </row>
    <row r="200" spans="1:8" ht="12.75">
      <c r="A200" s="34"/>
      <c r="B200" s="38"/>
      <c r="C200" s="39"/>
      <c r="D200" s="39"/>
      <c r="E200" s="39"/>
      <c r="F200" s="39"/>
      <c r="G200" s="39"/>
    </row>
    <row r="201" spans="1:8" ht="12.75">
      <c r="A201" s="34"/>
      <c r="B201" s="38"/>
      <c r="C201" s="39"/>
      <c r="D201" s="39"/>
      <c r="E201" s="39"/>
      <c r="F201" s="39"/>
      <c r="G201" s="39"/>
    </row>
    <row r="202" spans="1:8" ht="12.75">
      <c r="A202" s="34"/>
      <c r="B202" s="38" t="s">
        <v>27</v>
      </c>
      <c r="C202" s="39"/>
      <c r="D202" s="39"/>
      <c r="E202" s="39"/>
      <c r="F202" s="39"/>
      <c r="G202" s="39"/>
    </row>
    <row r="203" spans="1:8" ht="12.75">
      <c r="A203" s="34"/>
      <c r="B203" s="38"/>
      <c r="C203" s="39"/>
      <c r="D203" s="39"/>
      <c r="E203" s="39"/>
      <c r="F203" s="39"/>
      <c r="G203" s="39"/>
    </row>
    <row r="204" spans="1:8" ht="12.75">
      <c r="A204" s="34"/>
      <c r="B204" s="38"/>
      <c r="C204" s="39"/>
      <c r="D204" s="39"/>
      <c r="E204" s="39"/>
      <c r="F204" s="39"/>
      <c r="G204" s="39"/>
    </row>
    <row r="205" spans="1:8" ht="12.75">
      <c r="A205" s="34"/>
      <c r="B205" s="38"/>
      <c r="C205" s="39"/>
      <c r="D205" s="39"/>
      <c r="E205" s="39"/>
      <c r="F205" s="39"/>
      <c r="G205" s="39"/>
    </row>
    <row r="206" spans="1:8" ht="55.5" customHeight="1">
      <c r="A206" s="14"/>
      <c r="B206" s="43" t="s">
        <v>36</v>
      </c>
      <c r="C206" s="43"/>
      <c r="D206" s="43"/>
      <c r="E206" s="43"/>
      <c r="F206" s="43"/>
      <c r="G206" s="1"/>
      <c r="H206" s="1"/>
    </row>
    <row r="207" spans="1:8" ht="15.75">
      <c r="A207" s="14" t="s">
        <v>0</v>
      </c>
      <c r="B207" s="14"/>
      <c r="C207" s="14"/>
      <c r="D207" s="14"/>
      <c r="E207" s="29"/>
      <c r="F207" s="28"/>
      <c r="G207" s="1"/>
      <c r="H207" s="1"/>
    </row>
    <row r="208" spans="1:8" ht="5.25" customHeight="1">
      <c r="E208" s="30"/>
      <c r="F208" s="28"/>
    </row>
    <row r="209" spans="1:7" ht="25.5">
      <c r="A209" s="2" t="s">
        <v>1</v>
      </c>
      <c r="B209" s="3" t="s">
        <v>2</v>
      </c>
      <c r="C209" s="3" t="s">
        <v>3</v>
      </c>
      <c r="D209" s="3" t="s">
        <v>4</v>
      </c>
      <c r="E209" s="23" t="s">
        <v>5</v>
      </c>
      <c r="F209" s="23" t="s">
        <v>5</v>
      </c>
      <c r="G209" s="3"/>
    </row>
    <row r="210" spans="1:7" ht="12.75">
      <c r="A210" s="16">
        <v>1</v>
      </c>
      <c r="B210" s="5" t="s">
        <v>6</v>
      </c>
      <c r="C210" s="7" t="s">
        <v>7</v>
      </c>
      <c r="D210" s="6" t="s">
        <v>7</v>
      </c>
      <c r="E210" s="20">
        <v>13.99</v>
      </c>
      <c r="F210" s="18">
        <f t="shared" si="2"/>
        <v>15.668800000000001</v>
      </c>
      <c r="G210" s="8"/>
    </row>
    <row r="211" spans="1:7" ht="12.75">
      <c r="A211" s="16">
        <v>2</v>
      </c>
      <c r="B211" s="5" t="s">
        <v>8</v>
      </c>
      <c r="C211" s="7" t="s">
        <v>7</v>
      </c>
      <c r="D211" s="6" t="s">
        <v>7</v>
      </c>
      <c r="E211" s="20">
        <v>14.44</v>
      </c>
      <c r="F211" s="18">
        <f t="shared" si="2"/>
        <v>16.172800000000002</v>
      </c>
      <c r="G211" s="8"/>
    </row>
    <row r="212" spans="1:7" ht="12.75">
      <c r="A212" s="16">
        <v>3</v>
      </c>
      <c r="B212" s="5" t="s">
        <v>9</v>
      </c>
      <c r="C212" s="7" t="s">
        <v>7</v>
      </c>
      <c r="D212" s="6" t="s">
        <v>7</v>
      </c>
      <c r="E212" s="20">
        <v>16.010000000000002</v>
      </c>
      <c r="F212" s="18">
        <f t="shared" si="2"/>
        <v>17.931200000000004</v>
      </c>
      <c r="G212" s="8"/>
    </row>
    <row r="213" spans="1:7" ht="12.75">
      <c r="A213" s="16">
        <v>4</v>
      </c>
      <c r="B213" s="5" t="s">
        <v>10</v>
      </c>
      <c r="C213" s="7" t="s">
        <v>7</v>
      </c>
      <c r="D213" s="6" t="s">
        <v>7</v>
      </c>
      <c r="E213" s="20">
        <v>1092.3699999999999</v>
      </c>
      <c r="F213" s="18">
        <f t="shared" si="2"/>
        <v>1223.4544000000001</v>
      </c>
      <c r="G213" s="12"/>
    </row>
    <row r="214" spans="1:7" ht="12.75">
      <c r="A214" s="16">
        <v>5</v>
      </c>
      <c r="B214" s="5" t="s">
        <v>11</v>
      </c>
      <c r="C214" s="13">
        <v>1200.0999999999999</v>
      </c>
      <c r="D214" s="12">
        <v>1107.71</v>
      </c>
      <c r="E214" s="20">
        <v>773.37</v>
      </c>
      <c r="F214" s="18">
        <f t="shared" si="2"/>
        <v>866.17440000000011</v>
      </c>
      <c r="G214" s="12"/>
    </row>
    <row r="215" spans="1:7" ht="12.75">
      <c r="A215" s="16">
        <v>6</v>
      </c>
      <c r="B215" s="5" t="s">
        <v>12</v>
      </c>
      <c r="C215" s="13">
        <v>10467.379999999999</v>
      </c>
      <c r="D215" s="12">
        <v>9661.5400000000009</v>
      </c>
      <c r="E215" s="20">
        <v>18992.310000000001</v>
      </c>
      <c r="F215" s="18">
        <f t="shared" si="2"/>
        <v>21271.387200000005</v>
      </c>
      <c r="G215" s="12"/>
    </row>
    <row r="216" spans="1:7" ht="12.75">
      <c r="A216" s="16">
        <v>7</v>
      </c>
      <c r="B216" s="5" t="s">
        <v>13</v>
      </c>
      <c r="C216" s="13">
        <v>3466.98</v>
      </c>
      <c r="D216" s="12">
        <v>3200.02</v>
      </c>
      <c r="E216" s="20">
        <v>1817.16</v>
      </c>
      <c r="F216" s="18">
        <f t="shared" si="2"/>
        <v>2035.2192000000002</v>
      </c>
      <c r="G216" s="12"/>
    </row>
    <row r="217" spans="1:7" ht="25.5">
      <c r="A217" s="16">
        <v>8</v>
      </c>
      <c r="B217" s="5" t="s">
        <v>14</v>
      </c>
      <c r="C217" s="13">
        <v>6267.14</v>
      </c>
      <c r="D217" s="12">
        <v>5784.63</v>
      </c>
      <c r="E217" s="20">
        <v>3986.3</v>
      </c>
      <c r="F217" s="18">
        <f t="shared" si="2"/>
        <v>4464.6560000000009</v>
      </c>
      <c r="G217" s="12"/>
    </row>
    <row r="218" spans="1:7" ht="38.25">
      <c r="A218" s="16">
        <v>9</v>
      </c>
      <c r="B218" s="5" t="s">
        <v>15</v>
      </c>
      <c r="C218" s="13">
        <v>1466.74</v>
      </c>
      <c r="D218" s="12">
        <v>1353.85</v>
      </c>
      <c r="E218" s="20">
        <v>2.0099999999999998</v>
      </c>
      <c r="F218" s="18">
        <f t="shared" si="2"/>
        <v>2.2511999999999999</v>
      </c>
      <c r="G218" s="12"/>
    </row>
    <row r="219" spans="1:7" ht="12.75">
      <c r="A219" s="16">
        <v>10</v>
      </c>
      <c r="B219" s="5" t="s">
        <v>17</v>
      </c>
      <c r="C219" s="13">
        <v>24775.08</v>
      </c>
      <c r="D219" s="12">
        <v>22867.7</v>
      </c>
      <c r="E219" s="20">
        <v>23679.67</v>
      </c>
      <c r="F219" s="18">
        <f t="shared" si="2"/>
        <v>26521.2304</v>
      </c>
      <c r="G219" s="12"/>
    </row>
    <row r="220" spans="1:7" ht="25.5">
      <c r="A220" s="16">
        <v>11</v>
      </c>
      <c r="B220" s="5" t="s">
        <v>19</v>
      </c>
      <c r="C220" s="13">
        <v>1333.42</v>
      </c>
      <c r="D220" s="12">
        <v>1230.82</v>
      </c>
      <c r="E220" s="20"/>
      <c r="F220" s="18">
        <f t="shared" si="2"/>
        <v>0</v>
      </c>
      <c r="G220" s="12"/>
    </row>
    <row r="221" spans="1:7" ht="38.25">
      <c r="A221" s="16">
        <v>12</v>
      </c>
      <c r="B221" s="5" t="s">
        <v>20</v>
      </c>
      <c r="C221" s="13">
        <v>1333.42</v>
      </c>
      <c r="D221" s="12">
        <v>1230.82</v>
      </c>
      <c r="E221" s="20">
        <v>1134.54</v>
      </c>
      <c r="F221" s="18">
        <f t="shared" si="2"/>
        <v>1270.6848</v>
      </c>
      <c r="G221" s="12"/>
    </row>
    <row r="222" spans="1:7" ht="12.75">
      <c r="A222" s="16">
        <v>13</v>
      </c>
      <c r="B222" s="5" t="s">
        <v>21</v>
      </c>
      <c r="C222" s="13">
        <v>16361.18</v>
      </c>
      <c r="D222" s="12">
        <v>15101.45</v>
      </c>
      <c r="E222" s="20">
        <v>6160.59</v>
      </c>
      <c r="F222" s="18">
        <f t="shared" si="2"/>
        <v>6899.8608000000004</v>
      </c>
      <c r="G222" s="12"/>
    </row>
    <row r="223" spans="1:7" ht="12.75">
      <c r="A223" s="16">
        <v>14</v>
      </c>
      <c r="B223" s="5" t="s">
        <v>23</v>
      </c>
      <c r="C223" s="7" t="s">
        <v>7</v>
      </c>
      <c r="D223" s="6" t="s">
        <v>7</v>
      </c>
      <c r="E223" s="20"/>
      <c r="F223" s="18">
        <f t="shared" si="2"/>
        <v>0</v>
      </c>
      <c r="G223" s="8"/>
    </row>
    <row r="224" spans="1:7" ht="23.25" customHeight="1">
      <c r="A224" s="9"/>
      <c r="B224" s="10" t="s">
        <v>22</v>
      </c>
      <c r="C224" s="13">
        <f>SUM(C210:C223)</f>
        <v>66671.44</v>
      </c>
      <c r="D224" s="13">
        <f>SUM(D210:D223)</f>
        <v>61538.539999999994</v>
      </c>
      <c r="E224" s="13">
        <f>SUM(E210:E223)</f>
        <v>57682.759999999995</v>
      </c>
      <c r="F224" s="13">
        <f>SUM(F210:F223)</f>
        <v>64604.691200000008</v>
      </c>
      <c r="G224" s="13">
        <f>C224-F224</f>
        <v>2066.7487999999939</v>
      </c>
    </row>
    <row r="225" spans="1:8" ht="12.75" customHeight="1">
      <c r="A225" s="34"/>
      <c r="B225" s="38"/>
      <c r="C225" s="39"/>
      <c r="D225" s="39"/>
      <c r="E225" s="39"/>
      <c r="F225" s="39"/>
      <c r="G225" s="39"/>
    </row>
    <row r="226" spans="1:8" ht="12" customHeight="1">
      <c r="A226" s="34"/>
      <c r="B226" s="38"/>
      <c r="C226" s="39"/>
      <c r="D226" s="39"/>
      <c r="E226" s="39"/>
      <c r="F226" s="39"/>
      <c r="G226" s="39"/>
    </row>
    <row r="227" spans="1:8" ht="15" customHeight="1">
      <c r="A227" s="34"/>
      <c r="B227" s="38" t="s">
        <v>27</v>
      </c>
      <c r="C227" s="39"/>
      <c r="D227" s="39"/>
      <c r="E227" s="39"/>
      <c r="F227" s="39"/>
      <c r="G227" s="39"/>
    </row>
    <row r="228" spans="1:8" ht="12.75">
      <c r="A228" s="34"/>
      <c r="B228" s="38"/>
      <c r="C228" s="39"/>
      <c r="D228" s="39"/>
      <c r="E228" s="39"/>
      <c r="F228" s="39"/>
      <c r="G228" s="39"/>
    </row>
    <row r="229" spans="1:8" ht="12.75">
      <c r="A229" s="34"/>
      <c r="B229" s="38"/>
      <c r="C229" s="39"/>
      <c r="D229" s="39"/>
      <c r="E229" s="39"/>
      <c r="F229" s="39"/>
      <c r="G229" s="39"/>
    </row>
    <row r="230" spans="1:8" ht="12.75">
      <c r="A230" s="34"/>
      <c r="B230" s="38"/>
      <c r="C230" s="39"/>
      <c r="D230" s="39"/>
      <c r="E230" s="39"/>
      <c r="F230" s="39"/>
      <c r="G230" s="39"/>
    </row>
    <row r="231" spans="1:8" ht="48" customHeight="1">
      <c r="A231" s="14"/>
      <c r="B231" s="43" t="s">
        <v>37</v>
      </c>
      <c r="C231" s="43"/>
      <c r="D231" s="43"/>
      <c r="E231" s="43"/>
      <c r="F231" s="43"/>
      <c r="G231" s="1"/>
      <c r="H231" s="1"/>
    </row>
    <row r="232" spans="1:8" ht="15.75">
      <c r="A232" s="14" t="s">
        <v>0</v>
      </c>
      <c r="B232" s="14"/>
      <c r="C232" s="14"/>
      <c r="D232" s="14"/>
      <c r="E232" s="29"/>
      <c r="F232" s="28"/>
      <c r="G232" s="1"/>
      <c r="H232" s="1"/>
    </row>
    <row r="233" spans="1:8" ht="5.25" customHeight="1">
      <c r="E233" s="30"/>
      <c r="F233" s="28"/>
    </row>
    <row r="234" spans="1:8" ht="25.5">
      <c r="A234" s="2" t="s">
        <v>1</v>
      </c>
      <c r="B234" s="3" t="s">
        <v>2</v>
      </c>
      <c r="C234" s="3" t="s">
        <v>3</v>
      </c>
      <c r="D234" s="3" t="s">
        <v>4</v>
      </c>
      <c r="E234" s="23" t="s">
        <v>5</v>
      </c>
      <c r="F234" s="23" t="s">
        <v>5</v>
      </c>
      <c r="G234" s="3"/>
    </row>
    <row r="235" spans="1:8" ht="12.75">
      <c r="A235" s="4">
        <v>1</v>
      </c>
      <c r="B235" s="5" t="s">
        <v>6</v>
      </c>
      <c r="C235" s="11">
        <v>264.87</v>
      </c>
      <c r="D235" s="8">
        <v>244.78</v>
      </c>
      <c r="E235" s="20">
        <v>23.17</v>
      </c>
      <c r="F235" s="18">
        <f t="shared" si="2"/>
        <v>25.950400000000005</v>
      </c>
      <c r="G235" s="8"/>
    </row>
    <row r="236" spans="1:8" ht="12.75">
      <c r="A236" s="4">
        <v>2</v>
      </c>
      <c r="B236" s="5" t="s">
        <v>8</v>
      </c>
      <c r="C236" s="11">
        <v>397.3</v>
      </c>
      <c r="D236" s="8">
        <v>367.14</v>
      </c>
      <c r="E236" s="20">
        <v>32.19</v>
      </c>
      <c r="F236" s="18">
        <f t="shared" si="2"/>
        <v>36.052799999999998</v>
      </c>
      <c r="G236" s="12"/>
    </row>
    <row r="237" spans="1:8" ht="12.75">
      <c r="A237" s="4">
        <v>3</v>
      </c>
      <c r="B237" s="5" t="s">
        <v>9</v>
      </c>
      <c r="C237" s="7" t="s">
        <v>7</v>
      </c>
      <c r="D237" s="6" t="s">
        <v>7</v>
      </c>
      <c r="E237" s="20">
        <v>53.72</v>
      </c>
      <c r="F237" s="18">
        <f t="shared" si="2"/>
        <v>60.166400000000003</v>
      </c>
      <c r="G237" s="8"/>
    </row>
    <row r="238" spans="1:8" ht="12.75">
      <c r="A238" s="4">
        <v>4</v>
      </c>
      <c r="B238" s="5" t="s">
        <v>10</v>
      </c>
      <c r="C238" s="7" t="s">
        <v>7</v>
      </c>
      <c r="D238" s="6" t="s">
        <v>7</v>
      </c>
      <c r="E238" s="20">
        <v>2686.39</v>
      </c>
      <c r="F238" s="18">
        <f t="shared" si="2"/>
        <v>3008.7568000000001</v>
      </c>
      <c r="G238" s="12"/>
    </row>
    <row r="239" spans="1:8" ht="12.75">
      <c r="A239" s="4">
        <v>5</v>
      </c>
      <c r="B239" s="5" t="s">
        <v>11</v>
      </c>
      <c r="C239" s="13">
        <v>2781.08</v>
      </c>
      <c r="D239" s="12">
        <v>2570.04</v>
      </c>
      <c r="E239" s="20">
        <v>1933.61</v>
      </c>
      <c r="F239" s="18">
        <f t="shared" si="2"/>
        <v>2165.6432</v>
      </c>
      <c r="G239" s="12"/>
    </row>
    <row r="240" spans="1:8" ht="12.75">
      <c r="A240" s="4">
        <v>6</v>
      </c>
      <c r="B240" s="5" t="s">
        <v>12</v>
      </c>
      <c r="C240" s="13">
        <v>23572.94</v>
      </c>
      <c r="D240" s="12">
        <v>21784.400000000001</v>
      </c>
      <c r="E240" s="20">
        <v>36617.31</v>
      </c>
      <c r="F240" s="18">
        <f t="shared" si="2"/>
        <v>41011.387200000005</v>
      </c>
      <c r="G240" s="12"/>
    </row>
    <row r="241" spans="1:7" ht="12.75">
      <c r="A241" s="4">
        <v>7</v>
      </c>
      <c r="B241" s="5" t="s">
        <v>13</v>
      </c>
      <c r="C241" s="11">
        <v>529.73</v>
      </c>
      <c r="D241" s="8">
        <v>489.53</v>
      </c>
      <c r="E241" s="20">
        <v>644.92999999999995</v>
      </c>
      <c r="F241" s="18">
        <f t="shared" si="2"/>
        <v>722.32159999999999</v>
      </c>
      <c r="G241" s="8"/>
    </row>
    <row r="242" spans="1:7" ht="25.5">
      <c r="A242" s="4">
        <v>8</v>
      </c>
      <c r="B242" s="5" t="s">
        <v>14</v>
      </c>
      <c r="C242" s="13">
        <v>14037.83</v>
      </c>
      <c r="D242" s="12">
        <v>12972.73</v>
      </c>
      <c r="E242" s="20">
        <v>16415.22</v>
      </c>
      <c r="F242" s="18">
        <f t="shared" si="2"/>
        <v>18385.046400000003</v>
      </c>
      <c r="G242" s="12"/>
    </row>
    <row r="243" spans="1:7" ht="38.25">
      <c r="A243" s="4">
        <v>9</v>
      </c>
      <c r="B243" s="5" t="s">
        <v>15</v>
      </c>
      <c r="C243" s="13">
        <v>3310.82</v>
      </c>
      <c r="D243" s="12">
        <v>3059.6</v>
      </c>
      <c r="E243" s="20">
        <v>1684.5</v>
      </c>
      <c r="F243" s="18">
        <f t="shared" si="2"/>
        <v>1886.64</v>
      </c>
      <c r="G243" s="12"/>
    </row>
    <row r="244" spans="1:7" ht="12.75">
      <c r="A244" s="4">
        <v>10</v>
      </c>
      <c r="B244" s="5" t="s">
        <v>16</v>
      </c>
      <c r="C244" s="13">
        <v>6224.34</v>
      </c>
      <c r="D244" s="12">
        <v>5752.07</v>
      </c>
      <c r="E244" s="20">
        <v>84</v>
      </c>
      <c r="F244" s="18">
        <f t="shared" si="2"/>
        <v>94.080000000000013</v>
      </c>
      <c r="G244" s="12"/>
    </row>
    <row r="245" spans="1:7" ht="12.75">
      <c r="A245" s="4">
        <v>11</v>
      </c>
      <c r="B245" s="5" t="s">
        <v>17</v>
      </c>
      <c r="C245" s="13">
        <v>55422.879999999997</v>
      </c>
      <c r="D245" s="12">
        <v>51217.81</v>
      </c>
      <c r="E245" s="20">
        <v>78234.05</v>
      </c>
      <c r="F245" s="18">
        <f t="shared" si="2"/>
        <v>87622.136000000013</v>
      </c>
      <c r="G245" s="12"/>
    </row>
    <row r="246" spans="1:7" ht="25.5">
      <c r="A246" s="4">
        <v>12</v>
      </c>
      <c r="B246" s="5" t="s">
        <v>18</v>
      </c>
      <c r="C246" s="13">
        <v>12514.85</v>
      </c>
      <c r="D246" s="12">
        <v>11565.32</v>
      </c>
      <c r="E246" s="20">
        <v>14278.61</v>
      </c>
      <c r="F246" s="18">
        <f t="shared" si="2"/>
        <v>15992.043200000002</v>
      </c>
      <c r="G246" s="12"/>
    </row>
    <row r="247" spans="1:7" ht="25.5">
      <c r="A247" s="4">
        <v>13</v>
      </c>
      <c r="B247" s="5" t="s">
        <v>19</v>
      </c>
      <c r="C247" s="13">
        <v>3045.93</v>
      </c>
      <c r="D247" s="12">
        <v>2814.83</v>
      </c>
      <c r="E247" s="20"/>
      <c r="F247" s="18">
        <f t="shared" si="2"/>
        <v>0</v>
      </c>
      <c r="G247" s="12"/>
    </row>
    <row r="248" spans="1:7" ht="38.25">
      <c r="A248" s="4">
        <v>14</v>
      </c>
      <c r="B248" s="5" t="s">
        <v>20</v>
      </c>
      <c r="C248" s="13">
        <v>3045.93</v>
      </c>
      <c r="D248" s="12">
        <v>2814.83</v>
      </c>
      <c r="E248" s="20">
        <v>2836.31</v>
      </c>
      <c r="F248" s="18">
        <f t="shared" si="2"/>
        <v>3176.6672000000003</v>
      </c>
      <c r="G248" s="12"/>
    </row>
    <row r="249" spans="1:7" ht="12.75">
      <c r="A249" s="4">
        <v>15</v>
      </c>
      <c r="B249" s="5" t="s">
        <v>21</v>
      </c>
      <c r="C249" s="13">
        <v>7283.78</v>
      </c>
      <c r="D249" s="12">
        <v>6731.14</v>
      </c>
      <c r="E249" s="20">
        <v>13215.59</v>
      </c>
      <c r="F249" s="18">
        <f t="shared" si="2"/>
        <v>14801.460800000001</v>
      </c>
      <c r="G249" s="12"/>
    </row>
    <row r="250" spans="1:7" ht="12.75">
      <c r="A250" s="9"/>
      <c r="B250" s="10" t="s">
        <v>22</v>
      </c>
      <c r="C250" s="13">
        <f>SUM(C235:C249)</f>
        <v>132432.28</v>
      </c>
      <c r="D250" s="13">
        <f>SUM(D235:D249)</f>
        <v>122384.21999999999</v>
      </c>
      <c r="E250" s="13">
        <f>SUM(E235:E249)</f>
        <v>168739.6</v>
      </c>
      <c r="F250" s="13">
        <f>SUM(F235:F249)</f>
        <v>188988.35200000004</v>
      </c>
      <c r="G250" s="31">
        <f>C250-F250</f>
        <v>-56556.072000000044</v>
      </c>
    </row>
    <row r="251" spans="1:7" ht="12.75">
      <c r="A251" s="34"/>
      <c r="B251" s="38"/>
      <c r="C251" s="39"/>
      <c r="D251" s="39"/>
      <c r="E251" s="39"/>
      <c r="F251" s="39"/>
      <c r="G251" s="39"/>
    </row>
    <row r="252" spans="1:7" ht="12.75">
      <c r="A252" s="34"/>
      <c r="B252" s="38"/>
      <c r="C252" s="39"/>
      <c r="D252" s="39"/>
      <c r="E252" s="39"/>
      <c r="F252" s="39"/>
      <c r="G252" s="39"/>
    </row>
    <row r="253" spans="1:7" ht="12.75">
      <c r="A253" s="34"/>
      <c r="B253" s="38" t="s">
        <v>27</v>
      </c>
      <c r="C253" s="39"/>
      <c r="D253" s="39"/>
      <c r="E253" s="39"/>
      <c r="F253" s="39"/>
      <c r="G253" s="39"/>
    </row>
    <row r="254" spans="1:7" ht="12.75">
      <c r="A254" s="34"/>
      <c r="B254" s="38"/>
      <c r="C254" s="39"/>
      <c r="D254" s="39"/>
      <c r="E254" s="39"/>
      <c r="F254" s="39"/>
      <c r="G254" s="39"/>
    </row>
    <row r="255" spans="1:7" ht="12.75">
      <c r="A255" s="34"/>
      <c r="B255" s="38"/>
      <c r="C255" s="39"/>
      <c r="D255" s="39"/>
      <c r="E255" s="39"/>
      <c r="F255" s="39"/>
      <c r="G255" s="39"/>
    </row>
    <row r="256" spans="1:7" ht="12.75">
      <c r="A256" s="34"/>
      <c r="B256" s="38"/>
      <c r="C256" s="39"/>
      <c r="D256" s="39"/>
      <c r="E256" s="39"/>
      <c r="F256" s="39"/>
      <c r="G256" s="39"/>
    </row>
    <row r="257" spans="1:8" ht="48.75" customHeight="1">
      <c r="A257" s="14"/>
      <c r="B257" s="43" t="s">
        <v>38</v>
      </c>
      <c r="C257" s="43"/>
      <c r="D257" s="43"/>
      <c r="E257" s="43"/>
      <c r="F257" s="43"/>
      <c r="G257" s="33"/>
      <c r="H257" s="1"/>
    </row>
    <row r="258" spans="1:8" ht="15.75">
      <c r="A258" s="14" t="s">
        <v>0</v>
      </c>
      <c r="B258" s="14"/>
      <c r="C258" s="14"/>
      <c r="D258" s="14"/>
      <c r="E258" s="29"/>
      <c r="F258" s="28"/>
      <c r="G258" s="33"/>
      <c r="H258" s="1"/>
    </row>
    <row r="259" spans="1:8" ht="5.25" customHeight="1">
      <c r="E259" s="30"/>
      <c r="F259" s="28"/>
      <c r="G259" s="34"/>
    </row>
    <row r="260" spans="1:8" ht="25.5">
      <c r="A260" s="2" t="s">
        <v>1</v>
      </c>
      <c r="B260" s="3" t="s">
        <v>2</v>
      </c>
      <c r="C260" s="3" t="s">
        <v>3</v>
      </c>
      <c r="D260" s="3" t="s">
        <v>4</v>
      </c>
      <c r="E260" s="23" t="s">
        <v>5</v>
      </c>
      <c r="F260" s="23" t="s">
        <v>5</v>
      </c>
      <c r="G260" s="32"/>
    </row>
    <row r="261" spans="1:8" ht="12.75">
      <c r="A261" s="4">
        <v>1</v>
      </c>
      <c r="B261" s="5" t="s">
        <v>6</v>
      </c>
      <c r="C261" s="11">
        <v>354.64</v>
      </c>
      <c r="D261" s="8">
        <v>321.83</v>
      </c>
      <c r="E261" s="20">
        <v>45.28</v>
      </c>
      <c r="F261" s="18">
        <f t="shared" ref="F261:F313" si="4">E261*1.12</f>
        <v>50.713600000000007</v>
      </c>
      <c r="G261" s="12"/>
    </row>
    <row r="262" spans="1:8" ht="12.75">
      <c r="A262" s="4">
        <v>2</v>
      </c>
      <c r="B262" s="5" t="s">
        <v>8</v>
      </c>
      <c r="C262" s="11">
        <v>531.82000000000005</v>
      </c>
      <c r="D262" s="8">
        <v>482.74</v>
      </c>
      <c r="E262" s="20">
        <v>46.72</v>
      </c>
      <c r="F262" s="18">
        <f t="shared" si="4"/>
        <v>52.326400000000007</v>
      </c>
      <c r="G262" s="12"/>
    </row>
    <row r="263" spans="1:8" ht="12.75">
      <c r="A263" s="4">
        <v>3</v>
      </c>
      <c r="B263" s="5" t="s">
        <v>9</v>
      </c>
      <c r="C263" s="7" t="s">
        <v>7</v>
      </c>
      <c r="D263" s="6" t="s">
        <v>7</v>
      </c>
      <c r="E263" s="20">
        <v>66.23</v>
      </c>
      <c r="F263" s="18">
        <f t="shared" si="4"/>
        <v>74.177600000000012</v>
      </c>
      <c r="G263" s="8"/>
    </row>
    <row r="264" spans="1:8" ht="12.75">
      <c r="A264" s="4">
        <v>4</v>
      </c>
      <c r="B264" s="5" t="s">
        <v>10</v>
      </c>
      <c r="C264" s="7" t="s">
        <v>7</v>
      </c>
      <c r="D264" s="6" t="s">
        <v>7</v>
      </c>
      <c r="E264" s="20">
        <v>14544.8</v>
      </c>
      <c r="F264" s="18">
        <f t="shared" si="4"/>
        <v>16290.176000000001</v>
      </c>
      <c r="G264" s="12"/>
    </row>
    <row r="265" spans="1:8" ht="12.75">
      <c r="A265" s="4">
        <v>5</v>
      </c>
      <c r="B265" s="5" t="s">
        <v>11</v>
      </c>
      <c r="C265" s="13">
        <v>3900.1</v>
      </c>
      <c r="D265" s="12">
        <v>3540.3</v>
      </c>
      <c r="E265" s="20">
        <v>2706.99</v>
      </c>
      <c r="F265" s="18">
        <f t="shared" si="4"/>
        <v>3031.8288000000002</v>
      </c>
      <c r="G265" s="12"/>
    </row>
    <row r="266" spans="1:8" ht="12.75">
      <c r="A266" s="4">
        <v>6</v>
      </c>
      <c r="B266" s="5" t="s">
        <v>12</v>
      </c>
      <c r="C266" s="13">
        <v>34214.92</v>
      </c>
      <c r="D266" s="12">
        <v>31058.19</v>
      </c>
      <c r="E266" s="20">
        <v>65620.2</v>
      </c>
      <c r="F266" s="18">
        <f t="shared" si="4"/>
        <v>73494.624000000011</v>
      </c>
      <c r="G266" s="12"/>
    </row>
    <row r="267" spans="1:8" ht="12.75">
      <c r="A267" s="4">
        <v>7</v>
      </c>
      <c r="B267" s="5" t="s">
        <v>13</v>
      </c>
      <c r="C267" s="13">
        <v>3545.6</v>
      </c>
      <c r="D267" s="12">
        <v>3218.48</v>
      </c>
      <c r="E267" s="20">
        <v>4350.71</v>
      </c>
      <c r="F267" s="18">
        <f t="shared" si="4"/>
        <v>4872.7952000000005</v>
      </c>
      <c r="G267" s="12"/>
    </row>
    <row r="268" spans="1:8" ht="25.5">
      <c r="A268" s="4">
        <v>8</v>
      </c>
      <c r="B268" s="5" t="s">
        <v>14</v>
      </c>
      <c r="C268" s="13">
        <v>20387.150000000001</v>
      </c>
      <c r="D268" s="12">
        <v>18506.169999999998</v>
      </c>
      <c r="E268" s="20">
        <v>21994.65</v>
      </c>
      <c r="F268" s="18">
        <f t="shared" si="4"/>
        <v>24634.008000000005</v>
      </c>
      <c r="G268" s="12"/>
    </row>
    <row r="269" spans="1:8" ht="38.25">
      <c r="A269" s="4">
        <v>9</v>
      </c>
      <c r="B269" s="5" t="s">
        <v>15</v>
      </c>
      <c r="C269" s="13">
        <v>4786.4799999999996</v>
      </c>
      <c r="D269" s="12">
        <v>4344.91</v>
      </c>
      <c r="E269" s="20">
        <v>7003.42</v>
      </c>
      <c r="F269" s="18">
        <f t="shared" si="4"/>
        <v>7843.8304000000007</v>
      </c>
      <c r="G269" s="12"/>
    </row>
    <row r="270" spans="1:8" ht="12.75">
      <c r="A270" s="4">
        <v>10</v>
      </c>
      <c r="B270" s="5" t="s">
        <v>16</v>
      </c>
      <c r="C270" s="13">
        <v>9041.2199999999993</v>
      </c>
      <c r="D270" s="12">
        <v>8207.09</v>
      </c>
      <c r="E270" s="20" t="s">
        <v>7</v>
      </c>
      <c r="F270" s="18">
        <v>0</v>
      </c>
      <c r="G270" s="12"/>
    </row>
    <row r="271" spans="1:8" ht="12.75">
      <c r="A271" s="4">
        <v>11</v>
      </c>
      <c r="B271" s="5" t="s">
        <v>17</v>
      </c>
      <c r="C271" s="13">
        <v>80644.28</v>
      </c>
      <c r="D271" s="12">
        <v>73204</v>
      </c>
      <c r="E271" s="20">
        <v>103111.93</v>
      </c>
      <c r="F271" s="18">
        <f t="shared" si="4"/>
        <v>115485.3616</v>
      </c>
      <c r="G271" s="12"/>
    </row>
    <row r="272" spans="1:8" ht="25.5">
      <c r="A272" s="4">
        <v>12</v>
      </c>
      <c r="B272" s="5" t="s">
        <v>18</v>
      </c>
      <c r="C272" s="11">
        <v>372.24</v>
      </c>
      <c r="D272" s="8">
        <v>337.93</v>
      </c>
      <c r="E272" s="20"/>
      <c r="F272" s="18">
        <f t="shared" si="4"/>
        <v>0</v>
      </c>
      <c r="G272" s="8"/>
    </row>
    <row r="273" spans="1:8" ht="25.5">
      <c r="A273" s="4">
        <v>13</v>
      </c>
      <c r="B273" s="5" t="s">
        <v>19</v>
      </c>
      <c r="C273" s="13">
        <v>4431.9799999999996</v>
      </c>
      <c r="D273" s="12">
        <v>4023.07</v>
      </c>
      <c r="E273" s="20">
        <v>11776.78</v>
      </c>
      <c r="F273" s="18">
        <f t="shared" si="4"/>
        <v>13189.993600000002</v>
      </c>
      <c r="G273" s="12"/>
    </row>
    <row r="274" spans="1:8" ht="38.25">
      <c r="A274" s="4">
        <v>14</v>
      </c>
      <c r="B274" s="5" t="s">
        <v>20</v>
      </c>
      <c r="C274" s="13">
        <v>4431.9799999999996</v>
      </c>
      <c r="D274" s="12">
        <v>4023.07</v>
      </c>
      <c r="E274" s="20">
        <v>3970.95</v>
      </c>
      <c r="F274" s="18">
        <f t="shared" si="4"/>
        <v>4447.4639999999999</v>
      </c>
      <c r="G274" s="12"/>
    </row>
    <row r="275" spans="1:8" ht="12.75">
      <c r="A275" s="4">
        <v>15</v>
      </c>
      <c r="B275" s="5" t="s">
        <v>21</v>
      </c>
      <c r="C275" s="13">
        <v>10636.88</v>
      </c>
      <c r="D275" s="12">
        <v>9655.49</v>
      </c>
      <c r="E275" s="20">
        <v>19376.09</v>
      </c>
      <c r="F275" s="18">
        <f t="shared" si="4"/>
        <v>21701.220800000003</v>
      </c>
      <c r="G275" s="12"/>
    </row>
    <row r="276" spans="1:8" ht="12.75">
      <c r="A276" s="9"/>
      <c r="B276" s="10" t="s">
        <v>22</v>
      </c>
      <c r="C276" s="13">
        <f>SUM(C261:C275)</f>
        <v>177279.29</v>
      </c>
      <c r="D276" s="13">
        <f>SUM(D261:D275)</f>
        <v>160923.26999999999</v>
      </c>
      <c r="E276" s="13">
        <f>SUM(E261:E275)</f>
        <v>254614.75</v>
      </c>
      <c r="F276" s="13">
        <f>SUM(F261:F275)</f>
        <v>285168.52</v>
      </c>
      <c r="G276" s="31">
        <f>C276-F276</f>
        <v>-107889.23000000001</v>
      </c>
    </row>
    <row r="277" spans="1:8" ht="12.75">
      <c r="A277" s="34"/>
      <c r="B277" s="38"/>
      <c r="C277" s="39"/>
      <c r="D277" s="39"/>
      <c r="E277" s="39"/>
      <c r="F277" s="39"/>
      <c r="G277" s="39"/>
    </row>
    <row r="278" spans="1:8" ht="12.75">
      <c r="A278" s="34"/>
      <c r="B278" s="38"/>
      <c r="C278" s="39"/>
      <c r="D278" s="39"/>
      <c r="E278" s="39"/>
      <c r="F278" s="39"/>
      <c r="G278" s="39"/>
    </row>
    <row r="279" spans="1:8" ht="12.75">
      <c r="A279" s="34"/>
      <c r="B279" s="38" t="s">
        <v>27</v>
      </c>
      <c r="C279" s="39"/>
      <c r="D279" s="39"/>
      <c r="E279" s="39"/>
      <c r="F279" s="39"/>
      <c r="G279" s="39"/>
    </row>
    <row r="280" spans="1:8" ht="12.75">
      <c r="A280" s="34"/>
      <c r="B280" s="38"/>
      <c r="C280" s="39"/>
      <c r="D280" s="39"/>
      <c r="E280" s="39"/>
      <c r="F280" s="39"/>
      <c r="G280" s="39"/>
    </row>
    <row r="281" spans="1:8" ht="12.75">
      <c r="A281" s="34"/>
      <c r="B281" s="38"/>
      <c r="C281" s="39"/>
      <c r="D281" s="39"/>
      <c r="E281" s="39"/>
      <c r="F281" s="39"/>
      <c r="G281" s="39"/>
    </row>
    <row r="282" spans="1:8" ht="12.75">
      <c r="A282" s="34"/>
      <c r="B282" s="38"/>
      <c r="C282" s="39"/>
      <c r="D282" s="39"/>
      <c r="E282" s="39"/>
      <c r="F282" s="39"/>
      <c r="G282" s="39"/>
    </row>
    <row r="283" spans="1:8" ht="49.5" customHeight="1">
      <c r="A283" s="14"/>
      <c r="B283" s="43" t="s">
        <v>39</v>
      </c>
      <c r="C283" s="43"/>
      <c r="D283" s="43"/>
      <c r="E283" s="43"/>
      <c r="F283" s="43"/>
      <c r="G283" s="33"/>
      <c r="H283" s="1"/>
    </row>
    <row r="284" spans="1:8" ht="15.75">
      <c r="A284" s="14" t="s">
        <v>0</v>
      </c>
      <c r="B284" s="14"/>
      <c r="C284" s="14"/>
      <c r="D284" s="14"/>
      <c r="E284" s="29"/>
      <c r="F284" s="28"/>
      <c r="G284" s="33"/>
      <c r="H284" s="1"/>
    </row>
    <row r="285" spans="1:8" ht="5.25" customHeight="1">
      <c r="E285" s="30"/>
      <c r="F285" s="28"/>
      <c r="G285" s="34"/>
    </row>
    <row r="286" spans="1:8" ht="25.5">
      <c r="A286" s="2" t="s">
        <v>1</v>
      </c>
      <c r="B286" s="3" t="s">
        <v>2</v>
      </c>
      <c r="C286" s="3" t="s">
        <v>3</v>
      </c>
      <c r="D286" s="3" t="s">
        <v>4</v>
      </c>
      <c r="E286" s="23" t="s">
        <v>5</v>
      </c>
      <c r="F286" s="23" t="s">
        <v>5</v>
      </c>
      <c r="G286" s="32"/>
    </row>
    <row r="287" spans="1:8" ht="12.75">
      <c r="A287" s="4">
        <v>1</v>
      </c>
      <c r="B287" s="5" t="s">
        <v>6</v>
      </c>
      <c r="C287" s="11">
        <v>178.2</v>
      </c>
      <c r="D287" s="8">
        <v>169.58</v>
      </c>
      <c r="E287" s="20">
        <v>22.72</v>
      </c>
      <c r="F287" s="18">
        <f t="shared" si="4"/>
        <v>25.446400000000001</v>
      </c>
      <c r="G287" s="8"/>
    </row>
    <row r="288" spans="1:8" ht="12.75">
      <c r="A288" s="4">
        <v>2</v>
      </c>
      <c r="B288" s="5" t="s">
        <v>8</v>
      </c>
      <c r="C288" s="11">
        <v>267.08</v>
      </c>
      <c r="D288" s="8">
        <v>254.37</v>
      </c>
      <c r="E288" s="20">
        <v>30.62</v>
      </c>
      <c r="F288" s="18">
        <f t="shared" si="4"/>
        <v>34.294400000000003</v>
      </c>
      <c r="G288" s="8"/>
    </row>
    <row r="289" spans="1:7" ht="12.75">
      <c r="A289" s="4">
        <v>3</v>
      </c>
      <c r="B289" s="5" t="s">
        <v>9</v>
      </c>
      <c r="C289" s="7" t="s">
        <v>7</v>
      </c>
      <c r="D289" s="6" t="s">
        <v>7</v>
      </c>
      <c r="E289" s="20">
        <v>25.96</v>
      </c>
      <c r="F289" s="18">
        <f t="shared" si="4"/>
        <v>29.075200000000002</v>
      </c>
      <c r="G289" s="8"/>
    </row>
    <row r="290" spans="1:7" ht="12.75">
      <c r="A290" s="4">
        <v>4</v>
      </c>
      <c r="B290" s="5" t="s">
        <v>10</v>
      </c>
      <c r="C290" s="7" t="s">
        <v>7</v>
      </c>
      <c r="D290" s="6" t="s">
        <v>7</v>
      </c>
      <c r="E290" s="20">
        <v>3700.84</v>
      </c>
      <c r="F290" s="18">
        <f t="shared" si="4"/>
        <v>4144.9408000000003</v>
      </c>
      <c r="G290" s="12"/>
    </row>
    <row r="291" spans="1:7" ht="12.75">
      <c r="A291" s="4">
        <v>5</v>
      </c>
      <c r="B291" s="5" t="s">
        <v>11</v>
      </c>
      <c r="C291" s="13">
        <v>1959.1</v>
      </c>
      <c r="D291" s="12">
        <v>1865.52</v>
      </c>
      <c r="E291" s="20">
        <v>1160.22</v>
      </c>
      <c r="F291" s="18">
        <f t="shared" si="4"/>
        <v>1299.4464000000003</v>
      </c>
      <c r="G291" s="12"/>
    </row>
    <row r="292" spans="1:7" ht="12.75">
      <c r="A292" s="4">
        <v>6</v>
      </c>
      <c r="B292" s="5" t="s">
        <v>12</v>
      </c>
      <c r="C292" s="13">
        <v>17007.54</v>
      </c>
      <c r="D292" s="12">
        <v>16196.05</v>
      </c>
      <c r="E292" s="20">
        <v>28170.9</v>
      </c>
      <c r="F292" s="18">
        <f t="shared" si="4"/>
        <v>31551.408000000003</v>
      </c>
      <c r="G292" s="12"/>
    </row>
    <row r="293" spans="1:7" ht="12.75">
      <c r="A293" s="4">
        <v>7</v>
      </c>
      <c r="B293" s="5" t="s">
        <v>13</v>
      </c>
      <c r="C293" s="13">
        <v>2760.34</v>
      </c>
      <c r="D293" s="12">
        <v>2628.66</v>
      </c>
      <c r="E293" s="20">
        <v>2026.8</v>
      </c>
      <c r="F293" s="18">
        <f t="shared" si="4"/>
        <v>2270.0160000000001</v>
      </c>
      <c r="G293" s="12"/>
    </row>
    <row r="294" spans="1:7" ht="25.5">
      <c r="A294" s="4">
        <v>8</v>
      </c>
      <c r="B294" s="5" t="s">
        <v>14</v>
      </c>
      <c r="C294" s="13">
        <v>10151.24</v>
      </c>
      <c r="D294" s="12">
        <v>9666.76</v>
      </c>
      <c r="E294" s="20">
        <v>6658.72</v>
      </c>
      <c r="F294" s="18">
        <f t="shared" si="4"/>
        <v>7457.7664000000013</v>
      </c>
      <c r="G294" s="12"/>
    </row>
    <row r="295" spans="1:7" ht="38.25">
      <c r="A295" s="4">
        <v>9</v>
      </c>
      <c r="B295" s="5" t="s">
        <v>15</v>
      </c>
      <c r="C295" s="13">
        <v>2315.2800000000002</v>
      </c>
      <c r="D295" s="12">
        <v>2204.6999999999998</v>
      </c>
      <c r="E295" s="20">
        <v>298.26</v>
      </c>
      <c r="F295" s="18">
        <f t="shared" si="4"/>
        <v>334.05119999999999</v>
      </c>
      <c r="G295" s="12"/>
    </row>
    <row r="296" spans="1:7" ht="12.75">
      <c r="A296" s="4">
        <v>10</v>
      </c>
      <c r="B296" s="5" t="s">
        <v>16</v>
      </c>
      <c r="C296" s="13">
        <v>4541.24</v>
      </c>
      <c r="D296" s="12">
        <v>4324.59</v>
      </c>
      <c r="E296" s="20" t="s">
        <v>7</v>
      </c>
      <c r="F296" s="18">
        <v>0</v>
      </c>
      <c r="G296" s="12"/>
    </row>
    <row r="297" spans="1:7" ht="12.75">
      <c r="A297" s="4">
        <v>11</v>
      </c>
      <c r="B297" s="5" t="s">
        <v>17</v>
      </c>
      <c r="C297" s="13">
        <v>40132.620000000003</v>
      </c>
      <c r="D297" s="12">
        <v>38217.629999999997</v>
      </c>
      <c r="E297" s="20">
        <v>56926.8</v>
      </c>
      <c r="F297" s="18">
        <f t="shared" si="4"/>
        <v>63758.016000000011</v>
      </c>
      <c r="G297" s="12"/>
    </row>
    <row r="298" spans="1:7" ht="25.5">
      <c r="A298" s="4">
        <v>12</v>
      </c>
      <c r="B298" s="5" t="s">
        <v>18</v>
      </c>
      <c r="C298" s="11">
        <v>178.2</v>
      </c>
      <c r="D298" s="8">
        <v>169.58</v>
      </c>
      <c r="E298" s="20"/>
      <c r="F298" s="18">
        <f t="shared" si="4"/>
        <v>0</v>
      </c>
      <c r="G298" s="8"/>
    </row>
    <row r="299" spans="1:7" ht="25.5">
      <c r="A299" s="4">
        <v>13</v>
      </c>
      <c r="B299" s="5" t="s">
        <v>19</v>
      </c>
      <c r="C299" s="13">
        <v>2137.08</v>
      </c>
      <c r="D299" s="12">
        <v>2035.11</v>
      </c>
      <c r="E299" s="20"/>
      <c r="F299" s="18">
        <f t="shared" si="4"/>
        <v>0</v>
      </c>
      <c r="G299" s="8"/>
    </row>
    <row r="300" spans="1:7" ht="38.25">
      <c r="A300" s="4">
        <v>14</v>
      </c>
      <c r="B300" s="5" t="s">
        <v>20</v>
      </c>
      <c r="C300" s="13">
        <v>2137.08</v>
      </c>
      <c r="D300" s="12">
        <v>2035.11</v>
      </c>
      <c r="E300" s="20">
        <v>1701.78</v>
      </c>
      <c r="F300" s="18">
        <f t="shared" si="4"/>
        <v>1905.9936000000002</v>
      </c>
      <c r="G300" s="12"/>
    </row>
    <row r="301" spans="1:7" ht="12.75">
      <c r="A301" s="4">
        <v>15</v>
      </c>
      <c r="B301" s="5" t="s">
        <v>21</v>
      </c>
      <c r="C301" s="13">
        <v>5280</v>
      </c>
      <c r="D301" s="12">
        <v>5028.47</v>
      </c>
      <c r="E301" s="20">
        <v>9678.24</v>
      </c>
      <c r="F301" s="18">
        <f t="shared" si="4"/>
        <v>10839.6288</v>
      </c>
      <c r="G301" s="12"/>
    </row>
    <row r="302" spans="1:7" ht="12.75">
      <c r="A302" s="9"/>
      <c r="B302" s="10" t="s">
        <v>22</v>
      </c>
      <c r="C302" s="13">
        <f>SUM(C287:C301)</f>
        <v>89045</v>
      </c>
      <c r="D302" s="13">
        <f>SUM(D287:D301)</f>
        <v>84796.12999999999</v>
      </c>
      <c r="E302" s="13">
        <f>SUM(E287:E301)</f>
        <v>110401.86000000002</v>
      </c>
      <c r="F302" s="13">
        <f>SUM(F287:F301)</f>
        <v>123650.08320000002</v>
      </c>
      <c r="G302" s="31">
        <f>C302-F302</f>
        <v>-34605.083200000023</v>
      </c>
    </row>
    <row r="303" spans="1:7" ht="12.75">
      <c r="A303" s="34"/>
      <c r="B303" s="38"/>
      <c r="C303" s="39"/>
      <c r="D303" s="39"/>
      <c r="E303" s="39"/>
      <c r="F303" s="39"/>
      <c r="G303" s="39"/>
    </row>
    <row r="304" spans="1:7" ht="12.75">
      <c r="A304" s="34"/>
      <c r="B304" s="38"/>
      <c r="C304" s="39"/>
      <c r="D304" s="39"/>
      <c r="E304" s="39"/>
      <c r="F304" s="39"/>
      <c r="G304" s="39"/>
    </row>
    <row r="305" spans="1:8" ht="12.75">
      <c r="A305" s="34"/>
      <c r="B305" s="38" t="s">
        <v>27</v>
      </c>
      <c r="C305" s="39"/>
      <c r="D305" s="39"/>
      <c r="E305" s="39"/>
      <c r="F305" s="39"/>
      <c r="G305" s="39"/>
    </row>
    <row r="306" spans="1:8" ht="12.75">
      <c r="A306" s="34"/>
      <c r="B306" s="38"/>
      <c r="C306" s="39"/>
      <c r="D306" s="39"/>
      <c r="E306" s="39"/>
      <c r="F306" s="39"/>
      <c r="G306" s="39"/>
    </row>
    <row r="307" spans="1:8" ht="12.75">
      <c r="A307" s="34"/>
      <c r="B307" s="38"/>
      <c r="C307" s="39"/>
      <c r="D307" s="39"/>
      <c r="E307" s="39"/>
      <c r="F307" s="39"/>
      <c r="G307" s="39"/>
    </row>
    <row r="308" spans="1:8" ht="12.75">
      <c r="A308" s="34"/>
      <c r="B308" s="38"/>
      <c r="C308" s="39"/>
      <c r="D308" s="39"/>
      <c r="E308" s="39"/>
      <c r="F308" s="39"/>
      <c r="G308" s="39"/>
    </row>
    <row r="309" spans="1:8" ht="57" customHeight="1">
      <c r="A309" s="14"/>
      <c r="B309" s="43" t="s">
        <v>40</v>
      </c>
      <c r="C309" s="43"/>
      <c r="D309" s="43"/>
      <c r="E309" s="43"/>
      <c r="F309" s="43"/>
      <c r="G309" s="33"/>
      <c r="H309" s="1"/>
    </row>
    <row r="310" spans="1:8" ht="15.75">
      <c r="A310" s="14" t="s">
        <v>0</v>
      </c>
      <c r="B310" s="14"/>
      <c r="C310" s="14"/>
      <c r="D310" s="14"/>
      <c r="E310" s="29"/>
      <c r="F310" s="28"/>
      <c r="G310" s="33"/>
      <c r="H310" s="1"/>
    </row>
    <row r="311" spans="1:8" ht="5.25" customHeight="1">
      <c r="E311" s="30"/>
      <c r="F311" s="28"/>
      <c r="G311" s="34"/>
    </row>
    <row r="312" spans="1:8" ht="25.5">
      <c r="A312" s="2" t="s">
        <v>1</v>
      </c>
      <c r="B312" s="3" t="s">
        <v>2</v>
      </c>
      <c r="C312" s="3" t="s">
        <v>3</v>
      </c>
      <c r="D312" s="3" t="s">
        <v>4</v>
      </c>
      <c r="E312" s="23" t="s">
        <v>5</v>
      </c>
      <c r="F312" s="23" t="s">
        <v>5</v>
      </c>
      <c r="G312" s="32"/>
    </row>
    <row r="313" spans="1:8" ht="12.75">
      <c r="A313" s="4">
        <v>1</v>
      </c>
      <c r="B313" s="5" t="s">
        <v>6</v>
      </c>
      <c r="C313" s="11">
        <v>139.47999999999999</v>
      </c>
      <c r="D313" s="8">
        <v>125.69</v>
      </c>
      <c r="E313" s="20"/>
      <c r="F313" s="18">
        <f t="shared" si="4"/>
        <v>0</v>
      </c>
      <c r="G313" s="8"/>
    </row>
    <row r="314" spans="1:8" ht="12.75">
      <c r="A314" s="4">
        <v>2</v>
      </c>
      <c r="B314" s="5" t="s">
        <v>8</v>
      </c>
      <c r="C314" s="11">
        <v>209.22</v>
      </c>
      <c r="D314" s="8">
        <v>188.52</v>
      </c>
      <c r="E314" s="20" t="s">
        <v>7</v>
      </c>
      <c r="F314" s="18">
        <v>0</v>
      </c>
      <c r="G314" s="8"/>
    </row>
    <row r="315" spans="1:8" ht="12.75">
      <c r="A315" s="4">
        <v>3</v>
      </c>
      <c r="B315" s="5" t="s">
        <v>9</v>
      </c>
      <c r="C315" s="7" t="s">
        <v>7</v>
      </c>
      <c r="D315" s="6" t="s">
        <v>7</v>
      </c>
      <c r="E315" s="20">
        <v>52.44</v>
      </c>
      <c r="F315" s="18">
        <f>E315*1.12*1.2</f>
        <v>70.47936</v>
      </c>
      <c r="G315" s="8"/>
    </row>
    <row r="316" spans="1:8" ht="12.75">
      <c r="A316" s="4">
        <v>4</v>
      </c>
      <c r="B316" s="5" t="s">
        <v>10</v>
      </c>
      <c r="C316" s="7" t="s">
        <v>7</v>
      </c>
      <c r="D316" s="6" t="s">
        <v>7</v>
      </c>
      <c r="E316" s="20">
        <v>1122.3499999999999</v>
      </c>
      <c r="F316" s="18">
        <f t="shared" ref="F316:F327" si="5">E316*1.12*1.2</f>
        <v>1508.4383999999998</v>
      </c>
      <c r="G316" s="12"/>
    </row>
    <row r="317" spans="1:8" ht="12.75">
      <c r="A317" s="4">
        <v>5</v>
      </c>
      <c r="B317" s="5" t="s">
        <v>11</v>
      </c>
      <c r="C317" s="13">
        <v>1463.88</v>
      </c>
      <c r="D317" s="12">
        <v>1319.74</v>
      </c>
      <c r="E317" s="20">
        <v>773.37</v>
      </c>
      <c r="F317" s="18">
        <f t="shared" si="5"/>
        <v>1039.4092800000001</v>
      </c>
      <c r="G317" s="12"/>
    </row>
    <row r="318" spans="1:8" ht="12.75">
      <c r="A318" s="4">
        <v>6</v>
      </c>
      <c r="B318" s="5" t="s">
        <v>12</v>
      </c>
      <c r="C318" s="13">
        <v>12408</v>
      </c>
      <c r="D318" s="12">
        <v>11186.69</v>
      </c>
      <c r="E318" s="20">
        <v>19324.14</v>
      </c>
      <c r="F318" s="18">
        <f t="shared" si="5"/>
        <v>25971.64416</v>
      </c>
      <c r="G318" s="12"/>
    </row>
    <row r="319" spans="1:8" ht="12.75">
      <c r="A319" s="4">
        <v>7</v>
      </c>
      <c r="B319" s="5" t="s">
        <v>13</v>
      </c>
      <c r="C319" s="7" t="s">
        <v>7</v>
      </c>
      <c r="D319" s="6" t="s">
        <v>7</v>
      </c>
      <c r="E319" s="20">
        <v>8.57</v>
      </c>
      <c r="F319" s="18">
        <f t="shared" si="5"/>
        <v>11.518080000000001</v>
      </c>
      <c r="G319" s="12"/>
    </row>
    <row r="320" spans="1:8" ht="25.5">
      <c r="A320" s="4">
        <v>8</v>
      </c>
      <c r="B320" s="5" t="s">
        <v>14</v>
      </c>
      <c r="C320" s="13">
        <v>1742.62</v>
      </c>
      <c r="D320" s="12">
        <v>1571.16</v>
      </c>
      <c r="E320" s="20">
        <v>3007.5</v>
      </c>
      <c r="F320" s="18">
        <f t="shared" si="5"/>
        <v>4042.0800000000004</v>
      </c>
      <c r="G320" s="12"/>
    </row>
    <row r="321" spans="1:8" ht="38.25">
      <c r="A321" s="4">
        <v>9</v>
      </c>
      <c r="B321" s="5" t="s">
        <v>15</v>
      </c>
      <c r="C321" s="7" t="s">
        <v>7</v>
      </c>
      <c r="D321" s="6" t="s">
        <v>7</v>
      </c>
      <c r="E321" s="20">
        <v>2002.38</v>
      </c>
      <c r="F321" s="18">
        <f t="shared" si="5"/>
        <v>2691.1987200000003</v>
      </c>
      <c r="G321" s="12"/>
    </row>
    <row r="322" spans="1:8" ht="12.75">
      <c r="A322" s="4">
        <v>10</v>
      </c>
      <c r="B322" s="5" t="s">
        <v>16</v>
      </c>
      <c r="C322" s="13">
        <v>3276.24</v>
      </c>
      <c r="D322" s="12">
        <v>2953.8</v>
      </c>
      <c r="E322" s="20" t="s">
        <v>7</v>
      </c>
      <c r="F322" s="18">
        <v>0</v>
      </c>
      <c r="G322" s="12"/>
    </row>
    <row r="323" spans="1:8" ht="12.75">
      <c r="A323" s="4">
        <v>11</v>
      </c>
      <c r="B323" s="5" t="s">
        <v>17</v>
      </c>
      <c r="C323" s="13">
        <v>29333.040000000001</v>
      </c>
      <c r="D323" s="12">
        <v>26445.86</v>
      </c>
      <c r="E323" s="20">
        <v>20106.38</v>
      </c>
      <c r="F323" s="18">
        <f t="shared" si="5"/>
        <v>27022.974720000002</v>
      </c>
      <c r="G323" s="12"/>
    </row>
    <row r="324" spans="1:8" ht="25.5">
      <c r="A324" s="4">
        <v>12</v>
      </c>
      <c r="B324" s="5" t="s">
        <v>18</v>
      </c>
      <c r="C324" s="11">
        <v>132.44</v>
      </c>
      <c r="D324" s="8">
        <v>119.39</v>
      </c>
      <c r="E324" s="20"/>
      <c r="F324" s="18">
        <f t="shared" si="5"/>
        <v>0</v>
      </c>
      <c r="G324" s="8"/>
    </row>
    <row r="325" spans="1:8" ht="25.5">
      <c r="A325" s="4">
        <v>13</v>
      </c>
      <c r="B325" s="5" t="s">
        <v>19</v>
      </c>
      <c r="C325" s="13">
        <v>1603.36</v>
      </c>
      <c r="D325" s="12">
        <v>1445.46</v>
      </c>
      <c r="E325" s="20">
        <v>3542.87</v>
      </c>
      <c r="F325" s="18">
        <f t="shared" si="5"/>
        <v>4761.6172800000004</v>
      </c>
      <c r="G325" s="8"/>
    </row>
    <row r="326" spans="1:8" ht="12.75">
      <c r="A326" s="4">
        <v>14</v>
      </c>
      <c r="B326" s="5" t="s">
        <v>24</v>
      </c>
      <c r="C326" s="7" t="s">
        <v>7</v>
      </c>
      <c r="D326" s="6" t="s">
        <v>7</v>
      </c>
      <c r="E326" s="20" t="s">
        <v>7</v>
      </c>
      <c r="F326" s="18">
        <v>0</v>
      </c>
      <c r="G326" s="12"/>
    </row>
    <row r="327" spans="1:8" ht="12.75">
      <c r="A327" s="4">
        <v>15</v>
      </c>
      <c r="B327" s="5" t="s">
        <v>21</v>
      </c>
      <c r="C327" s="13">
        <v>19399.38</v>
      </c>
      <c r="D327" s="12">
        <v>17490.28</v>
      </c>
      <c r="E327" s="20">
        <v>8169.62</v>
      </c>
      <c r="F327" s="18">
        <f t="shared" si="5"/>
        <v>10979.969280000001</v>
      </c>
      <c r="G327" s="12"/>
    </row>
    <row r="328" spans="1:8" ht="12.75">
      <c r="A328" s="9"/>
      <c r="B328" s="10" t="s">
        <v>22</v>
      </c>
      <c r="C328" s="13">
        <f>SUM(C313:C327)</f>
        <v>69707.66</v>
      </c>
      <c r="D328" s="13">
        <f>SUM(D313:D327)</f>
        <v>62846.590000000004</v>
      </c>
      <c r="E328" s="13">
        <f>SUM(E313:E327)</f>
        <v>58109.62000000001</v>
      </c>
      <c r="F328" s="13">
        <f>SUM(F313:F327)</f>
        <v>78099.32928000002</v>
      </c>
      <c r="G328" s="31">
        <f>C328-F328</f>
        <v>-8391.6692800000164</v>
      </c>
    </row>
    <row r="329" spans="1:8" ht="12.75">
      <c r="A329" s="34"/>
      <c r="B329" s="38"/>
      <c r="C329" s="39"/>
      <c r="D329" s="39"/>
      <c r="E329" s="39"/>
      <c r="F329" s="39"/>
      <c r="G329" s="39"/>
    </row>
    <row r="330" spans="1:8" ht="12.75">
      <c r="A330" s="34"/>
      <c r="B330" s="38"/>
      <c r="C330" s="39"/>
      <c r="D330" s="39"/>
      <c r="E330" s="39"/>
      <c r="F330" s="39"/>
      <c r="G330" s="39"/>
    </row>
    <row r="331" spans="1:8" ht="12.75">
      <c r="A331" s="34"/>
      <c r="B331" s="38" t="s">
        <v>27</v>
      </c>
      <c r="C331" s="39"/>
      <c r="D331" s="39"/>
      <c r="E331" s="39"/>
      <c r="F331" s="39"/>
      <c r="G331" s="39"/>
    </row>
    <row r="332" spans="1:8" ht="12.75">
      <c r="A332" s="34"/>
      <c r="B332" s="38"/>
      <c r="C332" s="39"/>
      <c r="D332" s="39"/>
      <c r="E332" s="39"/>
      <c r="F332" s="39"/>
      <c r="G332" s="39"/>
    </row>
    <row r="333" spans="1:8" ht="12.75">
      <c r="A333" s="34"/>
      <c r="B333" s="38"/>
      <c r="C333" s="39"/>
      <c r="D333" s="39"/>
      <c r="E333" s="39"/>
      <c r="F333" s="39"/>
      <c r="G333" s="39"/>
    </row>
    <row r="334" spans="1:8" ht="12.75">
      <c r="A334" s="34"/>
      <c r="B334" s="38"/>
      <c r="C334" s="39"/>
      <c r="D334" s="39"/>
      <c r="E334" s="39"/>
      <c r="F334" s="39"/>
      <c r="G334" s="39"/>
    </row>
    <row r="335" spans="1:8" ht="51" customHeight="1">
      <c r="A335" s="14"/>
      <c r="B335" s="43" t="s">
        <v>41</v>
      </c>
      <c r="C335" s="43"/>
      <c r="D335" s="43"/>
      <c r="E335" s="43"/>
      <c r="F335" s="43"/>
      <c r="G335" s="33"/>
      <c r="H335" s="1"/>
    </row>
    <row r="336" spans="1:8" ht="15.75">
      <c r="A336" s="14" t="s">
        <v>0</v>
      </c>
      <c r="B336" s="14"/>
      <c r="C336" s="14"/>
      <c r="D336" s="14"/>
      <c r="E336" s="29"/>
      <c r="F336" s="28"/>
      <c r="G336" s="33"/>
      <c r="H336" s="1"/>
    </row>
    <row r="337" spans="1:7" ht="5.25" customHeight="1">
      <c r="E337" s="30"/>
      <c r="F337" s="28"/>
      <c r="G337" s="34"/>
    </row>
    <row r="338" spans="1:7" ht="25.5">
      <c r="A338" s="2" t="s">
        <v>1</v>
      </c>
      <c r="B338" s="3" t="s">
        <v>2</v>
      </c>
      <c r="C338" s="3" t="s">
        <v>3</v>
      </c>
      <c r="D338" s="3" t="s">
        <v>4</v>
      </c>
      <c r="E338" s="23" t="s">
        <v>5</v>
      </c>
      <c r="F338" s="23" t="s">
        <v>5</v>
      </c>
      <c r="G338" s="32"/>
    </row>
    <row r="339" spans="1:7" ht="12.75">
      <c r="A339" s="4">
        <v>1</v>
      </c>
      <c r="B339" s="5" t="s">
        <v>6</v>
      </c>
      <c r="C339" s="11">
        <v>532.89</v>
      </c>
      <c r="D339" s="8">
        <v>512.53</v>
      </c>
      <c r="E339" s="20">
        <v>22.32</v>
      </c>
      <c r="F339" s="18">
        <f>E339*1.12*1.2</f>
        <v>29.998080000000002</v>
      </c>
      <c r="G339" s="12"/>
    </row>
    <row r="340" spans="1:7" ht="12.75">
      <c r="A340" s="4">
        <v>2</v>
      </c>
      <c r="B340" s="5" t="s">
        <v>8</v>
      </c>
      <c r="C340" s="11">
        <v>799.34</v>
      </c>
      <c r="D340" s="8">
        <v>768.81</v>
      </c>
      <c r="E340" s="20">
        <v>54.22</v>
      </c>
      <c r="F340" s="18">
        <f t="shared" ref="F340:F353" si="6">E340*1.12*1.2</f>
        <v>72.871679999999998</v>
      </c>
      <c r="G340" s="12"/>
    </row>
    <row r="341" spans="1:7" ht="12.75">
      <c r="A341" s="4">
        <v>3</v>
      </c>
      <c r="B341" s="5" t="s">
        <v>9</v>
      </c>
      <c r="C341" s="7" t="s">
        <v>7</v>
      </c>
      <c r="D341" s="6" t="s">
        <v>7</v>
      </c>
      <c r="E341" s="20">
        <v>90.49</v>
      </c>
      <c r="F341" s="18">
        <f t="shared" si="6"/>
        <v>121.61855999999999</v>
      </c>
      <c r="G341" s="8"/>
    </row>
    <row r="342" spans="1:7" ht="12.75">
      <c r="A342" s="4">
        <v>4</v>
      </c>
      <c r="B342" s="5" t="s">
        <v>10</v>
      </c>
      <c r="C342" s="7" t="s">
        <v>7</v>
      </c>
      <c r="D342" s="6" t="s">
        <v>7</v>
      </c>
      <c r="E342" s="20">
        <v>4572.75</v>
      </c>
      <c r="F342" s="18">
        <f t="shared" si="6"/>
        <v>6145.7760000000007</v>
      </c>
      <c r="G342" s="12"/>
    </row>
    <row r="343" spans="1:7" ht="12.75">
      <c r="A343" s="4">
        <v>5</v>
      </c>
      <c r="B343" s="5" t="s">
        <v>11</v>
      </c>
      <c r="C343" s="13">
        <v>4529.18</v>
      </c>
      <c r="D343" s="12">
        <v>4356.57</v>
      </c>
      <c r="E343" s="20">
        <v>3093.75</v>
      </c>
      <c r="F343" s="18">
        <f t="shared" si="6"/>
        <v>4158</v>
      </c>
      <c r="G343" s="12"/>
    </row>
    <row r="344" spans="1:7" ht="12.75">
      <c r="A344" s="4">
        <v>6</v>
      </c>
      <c r="B344" s="5" t="s">
        <v>12</v>
      </c>
      <c r="C344" s="13">
        <v>39429.919999999998</v>
      </c>
      <c r="D344" s="12">
        <v>37927.78</v>
      </c>
      <c r="E344" s="20">
        <v>75527.38</v>
      </c>
      <c r="F344" s="18">
        <f t="shared" si="6"/>
        <v>101508.79872000001</v>
      </c>
      <c r="G344" s="12"/>
    </row>
    <row r="345" spans="1:7" ht="12.75">
      <c r="A345" s="4">
        <v>7</v>
      </c>
      <c r="B345" s="5" t="s">
        <v>13</v>
      </c>
      <c r="C345" s="13">
        <v>15985.13</v>
      </c>
      <c r="D345" s="12">
        <v>15376.16</v>
      </c>
      <c r="E345" s="20">
        <v>12264.02</v>
      </c>
      <c r="F345" s="18">
        <f t="shared" si="6"/>
        <v>16482.84288</v>
      </c>
      <c r="G345" s="12"/>
    </row>
    <row r="346" spans="1:7" ht="25.5">
      <c r="A346" s="4">
        <v>8</v>
      </c>
      <c r="B346" s="5" t="s">
        <v>14</v>
      </c>
      <c r="C346" s="13">
        <v>23444.799999999999</v>
      </c>
      <c r="D346" s="12">
        <v>22551.65</v>
      </c>
      <c r="E346" s="20">
        <v>27606.92</v>
      </c>
      <c r="F346" s="18">
        <f t="shared" si="6"/>
        <v>37103.70048</v>
      </c>
      <c r="G346" s="12"/>
    </row>
    <row r="347" spans="1:7" ht="38.25">
      <c r="A347" s="4">
        <v>9</v>
      </c>
      <c r="B347" s="5" t="s">
        <v>15</v>
      </c>
      <c r="C347" s="13">
        <v>5594.75</v>
      </c>
      <c r="D347" s="12">
        <v>5381.65</v>
      </c>
      <c r="E347" s="20">
        <v>1745.23</v>
      </c>
      <c r="F347" s="18">
        <f t="shared" si="6"/>
        <v>2345.5891200000001</v>
      </c>
      <c r="G347" s="12"/>
    </row>
    <row r="348" spans="1:7" ht="12.75">
      <c r="A348" s="4">
        <v>10</v>
      </c>
      <c r="B348" s="5" t="s">
        <v>16</v>
      </c>
      <c r="C348" s="13">
        <v>10390.370000000001</v>
      </c>
      <c r="D348" s="12">
        <v>9994.49</v>
      </c>
      <c r="E348" s="20">
        <v>5445.85</v>
      </c>
      <c r="F348" s="18">
        <f t="shared" si="6"/>
        <v>7319.2224000000006</v>
      </c>
      <c r="G348" s="12"/>
    </row>
    <row r="349" spans="1:7" ht="12.75">
      <c r="A349" s="4">
        <v>11</v>
      </c>
      <c r="B349" s="5" t="s">
        <v>17</v>
      </c>
      <c r="C349" s="13">
        <v>93406.58</v>
      </c>
      <c r="D349" s="12">
        <v>89847.8</v>
      </c>
      <c r="E349" s="20">
        <v>50377.87</v>
      </c>
      <c r="F349" s="18">
        <f t="shared" si="6"/>
        <v>67707.857280000011</v>
      </c>
      <c r="G349" s="12"/>
    </row>
    <row r="350" spans="1:7" ht="25.5">
      <c r="A350" s="4">
        <v>12</v>
      </c>
      <c r="B350" s="5" t="s">
        <v>18</v>
      </c>
      <c r="C350" s="11">
        <v>426.31</v>
      </c>
      <c r="D350" s="8">
        <v>410.02</v>
      </c>
      <c r="E350" s="20"/>
      <c r="F350" s="18">
        <f t="shared" si="6"/>
        <v>0</v>
      </c>
      <c r="G350" s="8"/>
    </row>
    <row r="351" spans="1:7" ht="25.5">
      <c r="A351" s="4">
        <v>13</v>
      </c>
      <c r="B351" s="5" t="s">
        <v>19</v>
      </c>
      <c r="C351" s="13">
        <v>5061.8599999999997</v>
      </c>
      <c r="D351" s="12">
        <v>4869.12</v>
      </c>
      <c r="E351" s="20">
        <v>13958.38</v>
      </c>
      <c r="F351" s="18">
        <f t="shared" si="6"/>
        <v>18760.062720000002</v>
      </c>
      <c r="G351" s="12"/>
    </row>
    <row r="352" spans="1:7" ht="38.25">
      <c r="A352" s="4">
        <v>14</v>
      </c>
      <c r="B352" s="5" t="s">
        <v>20</v>
      </c>
      <c r="C352" s="13">
        <v>5061.8599999999997</v>
      </c>
      <c r="D352" s="12">
        <v>4869.12</v>
      </c>
      <c r="E352" s="20">
        <v>4554.82</v>
      </c>
      <c r="F352" s="18">
        <f t="shared" si="6"/>
        <v>6121.6780799999997</v>
      </c>
      <c r="G352" s="12"/>
    </row>
    <row r="353" spans="1:8" ht="12.75">
      <c r="A353" s="4">
        <v>15</v>
      </c>
      <c r="B353" s="5" t="s">
        <v>21</v>
      </c>
      <c r="C353" s="13">
        <v>61756.07</v>
      </c>
      <c r="D353" s="12">
        <v>59403.040000000001</v>
      </c>
      <c r="E353" s="20">
        <v>24835.24</v>
      </c>
      <c r="F353" s="18">
        <f t="shared" si="6"/>
        <v>33378.562560000006</v>
      </c>
      <c r="G353" s="12"/>
    </row>
    <row r="354" spans="1:8" ht="12.75">
      <c r="A354" s="9"/>
      <c r="B354" s="10" t="s">
        <v>22</v>
      </c>
      <c r="C354" s="13">
        <f>SUM(C339:C353)</f>
        <v>266419.05999999994</v>
      </c>
      <c r="D354" s="13">
        <f>SUM(D339:D353)</f>
        <v>256268.74</v>
      </c>
      <c r="E354" s="13">
        <f>SUM(E339:E353)</f>
        <v>224149.24000000002</v>
      </c>
      <c r="F354" s="13">
        <f>SUM(F339:F353)</f>
        <v>301256.57855999994</v>
      </c>
      <c r="G354" s="13">
        <f>C354-F354</f>
        <v>-34837.518559999997</v>
      </c>
    </row>
    <row r="355" spans="1:8" ht="12.75">
      <c r="A355" s="34"/>
      <c r="B355" s="38"/>
      <c r="C355" s="39"/>
      <c r="D355" s="39"/>
      <c r="E355" s="39"/>
      <c r="F355" s="39"/>
      <c r="G355" s="39"/>
    </row>
    <row r="356" spans="1:8" ht="12.75">
      <c r="A356" s="34"/>
      <c r="B356" s="38"/>
      <c r="C356" s="39"/>
      <c r="D356" s="39"/>
      <c r="E356" s="39"/>
      <c r="F356" s="39"/>
      <c r="G356" s="39"/>
    </row>
    <row r="357" spans="1:8" ht="12.75">
      <c r="A357" s="34"/>
      <c r="B357" s="38" t="s">
        <v>27</v>
      </c>
      <c r="C357" s="39"/>
      <c r="D357" s="39"/>
      <c r="E357" s="39"/>
      <c r="F357" s="39"/>
      <c r="G357" s="39"/>
    </row>
    <row r="358" spans="1:8" ht="12.75">
      <c r="A358" s="34"/>
      <c r="B358" s="38"/>
      <c r="C358" s="39"/>
      <c r="D358" s="39"/>
      <c r="E358" s="39"/>
      <c r="F358" s="39"/>
      <c r="G358" s="39"/>
    </row>
    <row r="359" spans="1:8" ht="12.75">
      <c r="A359" s="34"/>
      <c r="B359" s="38"/>
      <c r="C359" s="39"/>
      <c r="D359" s="39"/>
      <c r="E359" s="39"/>
      <c r="F359" s="39"/>
      <c r="G359" s="39"/>
    </row>
    <row r="360" spans="1:8" ht="12.75">
      <c r="A360" s="34"/>
      <c r="B360" s="38"/>
      <c r="C360" s="39"/>
      <c r="D360" s="39"/>
      <c r="E360" s="39"/>
      <c r="F360" s="39"/>
      <c r="G360" s="39"/>
    </row>
    <row r="361" spans="1:8" ht="47.25" customHeight="1">
      <c r="A361" s="14"/>
      <c r="B361" s="43" t="s">
        <v>42</v>
      </c>
      <c r="C361" s="43"/>
      <c r="D361" s="43"/>
      <c r="E361" s="43"/>
      <c r="F361" s="43"/>
      <c r="G361" s="1"/>
      <c r="H361" s="1"/>
    </row>
    <row r="362" spans="1:8" ht="15.75">
      <c r="A362" s="44" t="s">
        <v>0</v>
      </c>
      <c r="B362" s="44"/>
      <c r="C362" s="44"/>
      <c r="D362" s="44"/>
      <c r="E362" s="44"/>
      <c r="F362" s="44"/>
      <c r="G362" s="1"/>
      <c r="H362" s="1"/>
    </row>
    <row r="363" spans="1:8" ht="5.25" customHeight="1">
      <c r="E363" s="30"/>
      <c r="F363" s="28"/>
    </row>
    <row r="364" spans="1:8" ht="25.5">
      <c r="A364" s="2" t="s">
        <v>1</v>
      </c>
      <c r="B364" s="3" t="s">
        <v>2</v>
      </c>
      <c r="C364" s="3" t="s">
        <v>3</v>
      </c>
      <c r="D364" s="3" t="s">
        <v>4</v>
      </c>
      <c r="E364" s="23" t="s">
        <v>5</v>
      </c>
      <c r="F364" s="23" t="s">
        <v>5</v>
      </c>
      <c r="G364" s="3"/>
    </row>
    <row r="365" spans="1:8" ht="12.75">
      <c r="A365" s="16">
        <v>1</v>
      </c>
      <c r="B365" s="5" t="s">
        <v>6</v>
      </c>
      <c r="C365" s="11">
        <v>502.19</v>
      </c>
      <c r="D365" s="8">
        <v>452.94</v>
      </c>
      <c r="E365" s="20">
        <v>52.54</v>
      </c>
      <c r="F365" s="18">
        <f>E365*1.12</f>
        <v>58.844800000000006</v>
      </c>
      <c r="G365" s="12"/>
    </row>
    <row r="366" spans="1:8" ht="12.75">
      <c r="A366" s="16">
        <v>2</v>
      </c>
      <c r="B366" s="5" t="s">
        <v>8</v>
      </c>
      <c r="C366" s="11">
        <v>753.39</v>
      </c>
      <c r="D366" s="8">
        <v>679.42</v>
      </c>
      <c r="E366" s="20">
        <v>54.16</v>
      </c>
      <c r="F366" s="18">
        <f t="shared" ref="F366:F420" si="7">E366*1.12</f>
        <v>60.659199999999998</v>
      </c>
      <c r="G366" s="12"/>
    </row>
    <row r="367" spans="1:8" ht="12.75">
      <c r="A367" s="16">
        <v>3</v>
      </c>
      <c r="B367" s="5" t="s">
        <v>9</v>
      </c>
      <c r="C367" s="7" t="s">
        <v>7</v>
      </c>
      <c r="D367" s="6" t="s">
        <v>7</v>
      </c>
      <c r="E367" s="20">
        <v>76.790000000000006</v>
      </c>
      <c r="F367" s="18">
        <f t="shared" si="7"/>
        <v>86.004800000000017</v>
      </c>
      <c r="G367" s="8"/>
    </row>
    <row r="368" spans="1:8" ht="12.75">
      <c r="A368" s="16">
        <v>4</v>
      </c>
      <c r="B368" s="5" t="s">
        <v>10</v>
      </c>
      <c r="C368" s="7" t="s">
        <v>7</v>
      </c>
      <c r="D368" s="6" t="s">
        <v>7</v>
      </c>
      <c r="E368" s="20">
        <v>11111.8</v>
      </c>
      <c r="F368" s="18">
        <f t="shared" si="7"/>
        <v>12445.216</v>
      </c>
      <c r="G368" s="12"/>
    </row>
    <row r="369" spans="1:7" ht="12.75">
      <c r="A369" s="16">
        <v>5</v>
      </c>
      <c r="B369" s="5" t="s">
        <v>11</v>
      </c>
      <c r="C369" s="13">
        <v>4519.76</v>
      </c>
      <c r="D369" s="12">
        <v>4076.54</v>
      </c>
      <c r="E369" s="20">
        <v>3093.75</v>
      </c>
      <c r="F369" s="18">
        <f t="shared" si="7"/>
        <v>3465.0000000000005</v>
      </c>
      <c r="G369" s="12"/>
    </row>
    <row r="370" spans="1:7" ht="12.75">
      <c r="A370" s="16">
        <v>6</v>
      </c>
      <c r="B370" s="5" t="s">
        <v>12</v>
      </c>
      <c r="C370" s="13">
        <v>39422.69</v>
      </c>
      <c r="D370" s="12">
        <v>35556.550000000003</v>
      </c>
      <c r="E370" s="20">
        <v>75516.72</v>
      </c>
      <c r="F370" s="18">
        <f t="shared" si="7"/>
        <v>84578.726400000014</v>
      </c>
      <c r="G370" s="12"/>
    </row>
    <row r="371" spans="1:7" ht="12.75">
      <c r="A371" s="16">
        <v>7</v>
      </c>
      <c r="B371" s="5" t="s">
        <v>13</v>
      </c>
      <c r="C371" s="13">
        <v>2008.78</v>
      </c>
      <c r="D371" s="12">
        <v>1811.8</v>
      </c>
      <c r="E371" s="20">
        <v>894</v>
      </c>
      <c r="F371" s="18">
        <f t="shared" si="7"/>
        <v>1001.2800000000001</v>
      </c>
      <c r="G371" s="12"/>
    </row>
    <row r="372" spans="1:7" ht="25.5">
      <c r="A372" s="16">
        <v>8</v>
      </c>
      <c r="B372" s="5" t="s">
        <v>14</v>
      </c>
      <c r="C372" s="13">
        <v>23352.39</v>
      </c>
      <c r="D372" s="12">
        <v>21062.17</v>
      </c>
      <c r="E372" s="20">
        <v>47134.87</v>
      </c>
      <c r="F372" s="18">
        <f t="shared" si="7"/>
        <v>52791.054400000008</v>
      </c>
      <c r="G372" s="12"/>
    </row>
    <row r="373" spans="1:7" ht="38.25">
      <c r="A373" s="16">
        <v>9</v>
      </c>
      <c r="B373" s="5" t="s">
        <v>15</v>
      </c>
      <c r="C373" s="13">
        <v>5524.16</v>
      </c>
      <c r="D373" s="12">
        <v>4982.4399999999996</v>
      </c>
      <c r="E373" s="20">
        <v>3596.22</v>
      </c>
      <c r="F373" s="18">
        <f t="shared" si="7"/>
        <v>4027.7664</v>
      </c>
      <c r="G373" s="12"/>
    </row>
    <row r="374" spans="1:7" ht="12.75">
      <c r="A374" s="16">
        <v>10</v>
      </c>
      <c r="B374" s="5" t="s">
        <v>16</v>
      </c>
      <c r="C374" s="13">
        <v>10546.11</v>
      </c>
      <c r="D374" s="12">
        <v>9511.93</v>
      </c>
      <c r="E374" s="20" t="s">
        <v>7</v>
      </c>
      <c r="F374" s="18">
        <v>0</v>
      </c>
      <c r="G374" s="12"/>
    </row>
    <row r="375" spans="1:7" ht="12.75">
      <c r="A375" s="16">
        <v>11</v>
      </c>
      <c r="B375" s="5" t="s">
        <v>17</v>
      </c>
      <c r="C375" s="13">
        <v>92580.58</v>
      </c>
      <c r="D375" s="12">
        <v>83501.240000000005</v>
      </c>
      <c r="E375" s="20">
        <v>77885.399999999994</v>
      </c>
      <c r="F375" s="18">
        <f t="shared" si="7"/>
        <v>87231.648000000001</v>
      </c>
      <c r="G375" s="12"/>
    </row>
    <row r="376" spans="1:7" ht="25.5">
      <c r="A376" s="16">
        <v>12</v>
      </c>
      <c r="B376" s="5" t="s">
        <v>18</v>
      </c>
      <c r="C376" s="11">
        <v>426.96</v>
      </c>
      <c r="D376" s="8">
        <v>385</v>
      </c>
      <c r="E376" s="20"/>
      <c r="F376" s="18">
        <f t="shared" si="7"/>
        <v>0</v>
      </c>
      <c r="G376" s="8"/>
    </row>
    <row r="377" spans="1:7" ht="25.5">
      <c r="A377" s="16">
        <v>13</v>
      </c>
      <c r="B377" s="5" t="s">
        <v>19</v>
      </c>
      <c r="C377" s="13">
        <v>5021.95</v>
      </c>
      <c r="D377" s="12">
        <v>4529.49</v>
      </c>
      <c r="E377" s="20">
        <v>13461.62</v>
      </c>
      <c r="F377" s="18">
        <f t="shared" si="7"/>
        <v>15077.014400000002</v>
      </c>
      <c r="G377" s="12"/>
    </row>
    <row r="378" spans="1:7" ht="38.25">
      <c r="A378" s="16">
        <v>14</v>
      </c>
      <c r="B378" s="5" t="s">
        <v>20</v>
      </c>
      <c r="C378" s="13">
        <v>5021.95</v>
      </c>
      <c r="D378" s="12">
        <v>4529.49</v>
      </c>
      <c r="E378" s="20">
        <v>4538.1000000000004</v>
      </c>
      <c r="F378" s="18">
        <f t="shared" si="7"/>
        <v>5082.6720000000005</v>
      </c>
      <c r="G378" s="12"/>
    </row>
    <row r="379" spans="1:7" ht="12.75">
      <c r="A379" s="16">
        <v>15</v>
      </c>
      <c r="B379" s="5" t="s">
        <v>21</v>
      </c>
      <c r="C379" s="13">
        <v>61419.21</v>
      </c>
      <c r="D379" s="12">
        <v>55395.72</v>
      </c>
      <c r="E379" s="20">
        <v>29991.27</v>
      </c>
      <c r="F379" s="18">
        <f t="shared" si="7"/>
        <v>33590.222400000006</v>
      </c>
      <c r="G379" s="12"/>
    </row>
    <row r="380" spans="1:7" ht="12.75">
      <c r="A380" s="9"/>
      <c r="B380" s="10" t="s">
        <v>22</v>
      </c>
      <c r="C380" s="13">
        <f>SUM(C365:C379)</f>
        <v>251100.12</v>
      </c>
      <c r="D380" s="13">
        <f>SUM(D365:D379)</f>
        <v>226474.73</v>
      </c>
      <c r="E380" s="13">
        <f>SUM(E365:E379)</f>
        <v>267407.24</v>
      </c>
      <c r="F380" s="13">
        <f>SUM(F365:F379)</f>
        <v>299496.10880000005</v>
      </c>
      <c r="G380" s="13">
        <f>C380-F380</f>
        <v>-48395.98880000005</v>
      </c>
    </row>
    <row r="381" spans="1:7" ht="12.75">
      <c r="A381" s="34"/>
      <c r="B381" s="38"/>
      <c r="C381" s="39"/>
      <c r="D381" s="39"/>
      <c r="E381" s="39"/>
      <c r="F381" s="39"/>
      <c r="G381" s="39"/>
    </row>
    <row r="382" spans="1:7" ht="12.75">
      <c r="A382" s="34"/>
      <c r="B382" s="38"/>
      <c r="C382" s="39"/>
      <c r="D382" s="39"/>
      <c r="E382" s="39"/>
      <c r="F382" s="39"/>
      <c r="G382" s="39"/>
    </row>
    <row r="383" spans="1:7" ht="12.75">
      <c r="A383" s="34"/>
      <c r="B383" s="38" t="s">
        <v>27</v>
      </c>
      <c r="C383" s="39"/>
      <c r="D383" s="39"/>
      <c r="E383" s="39"/>
      <c r="F383" s="39"/>
      <c r="G383" s="39"/>
    </row>
    <row r="384" spans="1:7" ht="14.25" customHeight="1">
      <c r="A384" s="34"/>
      <c r="B384" s="38"/>
      <c r="C384" s="39"/>
      <c r="D384" s="39"/>
      <c r="E384" s="39"/>
      <c r="F384" s="39"/>
      <c r="G384" s="39"/>
    </row>
    <row r="385" spans="1:8" ht="12.75">
      <c r="A385" s="34"/>
      <c r="B385" s="38"/>
      <c r="C385" s="39"/>
      <c r="D385" s="39"/>
      <c r="E385" s="39"/>
      <c r="F385" s="39"/>
      <c r="G385" s="39"/>
    </row>
    <row r="386" spans="1:8" ht="12.75">
      <c r="A386" s="34"/>
      <c r="B386" s="38"/>
      <c r="C386" s="39"/>
      <c r="D386" s="39"/>
      <c r="E386" s="39"/>
      <c r="F386" s="39"/>
      <c r="G386" s="39"/>
    </row>
    <row r="387" spans="1:8" ht="48.75" customHeight="1">
      <c r="A387" s="14"/>
      <c r="B387" s="43" t="s">
        <v>43</v>
      </c>
      <c r="C387" s="43"/>
      <c r="D387" s="43"/>
      <c r="E387" s="43"/>
      <c r="F387" s="43"/>
      <c r="G387" s="1"/>
      <c r="H387" s="1"/>
    </row>
    <row r="388" spans="1:8" ht="15.75">
      <c r="A388" s="14" t="s">
        <v>0</v>
      </c>
      <c r="B388" s="14"/>
      <c r="C388" s="14"/>
      <c r="D388" s="14"/>
      <c r="E388" s="29"/>
      <c r="F388" s="28"/>
      <c r="G388" s="1"/>
      <c r="H388" s="1"/>
    </row>
    <row r="389" spans="1:8" ht="5.25" customHeight="1">
      <c r="E389" s="30"/>
      <c r="F389" s="28"/>
    </row>
    <row r="390" spans="1:8" ht="25.5">
      <c r="A390" s="2" t="s">
        <v>1</v>
      </c>
      <c r="B390" s="3" t="s">
        <v>2</v>
      </c>
      <c r="C390" s="3" t="s">
        <v>3</v>
      </c>
      <c r="D390" s="3" t="s">
        <v>4</v>
      </c>
      <c r="E390" s="23" t="s">
        <v>5</v>
      </c>
      <c r="F390" s="23" t="s">
        <v>5</v>
      </c>
      <c r="G390" s="3"/>
    </row>
    <row r="391" spans="1:8" ht="12.75">
      <c r="A391" s="16">
        <v>1</v>
      </c>
      <c r="B391" s="5" t="s">
        <v>6</v>
      </c>
      <c r="C391" s="11">
        <v>530.13</v>
      </c>
      <c r="D391" s="8">
        <v>471.24</v>
      </c>
      <c r="E391" s="20">
        <v>55.3</v>
      </c>
      <c r="F391" s="18">
        <f t="shared" si="7"/>
        <v>61.936</v>
      </c>
      <c r="G391" s="12"/>
    </row>
    <row r="392" spans="1:8" ht="12.75">
      <c r="A392" s="16">
        <v>2</v>
      </c>
      <c r="B392" s="5" t="s">
        <v>8</v>
      </c>
      <c r="C392" s="11">
        <v>795.22</v>
      </c>
      <c r="D392" s="8">
        <v>706.87</v>
      </c>
      <c r="E392" s="20">
        <v>57.02</v>
      </c>
      <c r="F392" s="18">
        <f t="shared" si="7"/>
        <v>63.862400000000008</v>
      </c>
      <c r="G392" s="12"/>
    </row>
    <row r="393" spans="1:8" ht="12.75">
      <c r="A393" s="16">
        <v>3</v>
      </c>
      <c r="B393" s="5" t="s">
        <v>9</v>
      </c>
      <c r="C393" s="7" t="s">
        <v>7</v>
      </c>
      <c r="D393" s="6" t="s">
        <v>7</v>
      </c>
      <c r="E393" s="20">
        <v>63.29</v>
      </c>
      <c r="F393" s="18">
        <f t="shared" si="7"/>
        <v>70.884800000000013</v>
      </c>
      <c r="G393" s="8"/>
    </row>
    <row r="394" spans="1:8" ht="12.75">
      <c r="A394" s="16">
        <v>4</v>
      </c>
      <c r="B394" s="5" t="s">
        <v>10</v>
      </c>
      <c r="C394" s="7" t="s">
        <v>7</v>
      </c>
      <c r="D394" s="6" t="s">
        <v>7</v>
      </c>
      <c r="E394" s="20">
        <v>4613.78</v>
      </c>
      <c r="F394" s="18">
        <f t="shared" si="7"/>
        <v>5167.4336000000003</v>
      </c>
      <c r="G394" s="12"/>
    </row>
    <row r="395" spans="1:8" ht="12.75">
      <c r="A395" s="16">
        <v>5</v>
      </c>
      <c r="B395" s="5" t="s">
        <v>11</v>
      </c>
      <c r="C395" s="13">
        <v>4771.1899999999996</v>
      </c>
      <c r="D395" s="12">
        <v>4241.08</v>
      </c>
      <c r="E395" s="20">
        <v>3093.75</v>
      </c>
      <c r="F395" s="18">
        <f t="shared" si="7"/>
        <v>3465.0000000000005</v>
      </c>
      <c r="G395" s="12"/>
    </row>
    <row r="396" spans="1:8" ht="12.75">
      <c r="A396" s="16">
        <v>6</v>
      </c>
      <c r="B396" s="5" t="s">
        <v>12</v>
      </c>
      <c r="C396" s="13">
        <v>41615.47</v>
      </c>
      <c r="D396" s="12">
        <v>36991.64</v>
      </c>
      <c r="E396" s="20">
        <v>75881.600000000006</v>
      </c>
      <c r="F396" s="18">
        <f t="shared" si="7"/>
        <v>84987.392000000022</v>
      </c>
      <c r="G396" s="12"/>
    </row>
    <row r="397" spans="1:8" ht="12.75">
      <c r="A397" s="16">
        <v>7</v>
      </c>
      <c r="B397" s="5" t="s">
        <v>13</v>
      </c>
      <c r="C397" s="13">
        <v>1855.46</v>
      </c>
      <c r="D397" s="12">
        <v>1649.31</v>
      </c>
      <c r="E397" s="20">
        <v>717.68</v>
      </c>
      <c r="F397" s="18">
        <f t="shared" si="7"/>
        <v>803.80160000000001</v>
      </c>
      <c r="G397" s="12"/>
    </row>
    <row r="398" spans="1:8" ht="25.5">
      <c r="A398" s="16">
        <v>8</v>
      </c>
      <c r="B398" s="5" t="s">
        <v>14</v>
      </c>
      <c r="C398" s="13">
        <v>24651.200000000001</v>
      </c>
      <c r="D398" s="12">
        <v>21912.23</v>
      </c>
      <c r="E398" s="20">
        <v>46901.23</v>
      </c>
      <c r="F398" s="18">
        <f t="shared" si="7"/>
        <v>52529.377600000007</v>
      </c>
      <c r="G398" s="12"/>
    </row>
    <row r="399" spans="1:8" ht="38.25">
      <c r="A399" s="16">
        <v>9</v>
      </c>
      <c r="B399" s="5" t="s">
        <v>15</v>
      </c>
      <c r="C399" s="13">
        <v>5831.48</v>
      </c>
      <c r="D399" s="12">
        <v>5183.5200000000004</v>
      </c>
      <c r="E399" s="20">
        <v>1331.95</v>
      </c>
      <c r="F399" s="18">
        <f t="shared" si="7"/>
        <v>1491.7840000000001</v>
      </c>
      <c r="G399" s="12"/>
    </row>
    <row r="400" spans="1:8" ht="12.75">
      <c r="A400" s="16">
        <v>10</v>
      </c>
      <c r="B400" s="5" t="s">
        <v>16</v>
      </c>
      <c r="C400" s="13">
        <v>11132.82</v>
      </c>
      <c r="D400" s="12">
        <v>9895.86</v>
      </c>
      <c r="E400" s="20" t="s">
        <v>7</v>
      </c>
      <c r="F400" s="18">
        <v>0</v>
      </c>
      <c r="G400" s="12"/>
    </row>
    <row r="401" spans="1:8" ht="12.75">
      <c r="A401" s="16">
        <v>11</v>
      </c>
      <c r="B401" s="5" t="s">
        <v>17</v>
      </c>
      <c r="C401" s="13">
        <v>97995.13</v>
      </c>
      <c r="D401" s="12">
        <v>87107.08</v>
      </c>
      <c r="E401" s="20">
        <v>76992.06</v>
      </c>
      <c r="F401" s="18">
        <f t="shared" si="7"/>
        <v>86231.107199999999</v>
      </c>
      <c r="G401" s="12"/>
    </row>
    <row r="402" spans="1:8" ht="25.5">
      <c r="A402" s="16">
        <v>12</v>
      </c>
      <c r="B402" s="5" t="s">
        <v>18</v>
      </c>
      <c r="C402" s="11">
        <v>450.61</v>
      </c>
      <c r="D402" s="8">
        <v>400.56</v>
      </c>
      <c r="E402" s="20"/>
      <c r="F402" s="18">
        <f t="shared" si="7"/>
        <v>0</v>
      </c>
      <c r="G402" s="8"/>
    </row>
    <row r="403" spans="1:8" ht="25.5">
      <c r="A403" s="16">
        <v>13</v>
      </c>
      <c r="B403" s="5" t="s">
        <v>19</v>
      </c>
      <c r="C403" s="13">
        <v>5301.33</v>
      </c>
      <c r="D403" s="12">
        <v>4712.32</v>
      </c>
      <c r="E403" s="20">
        <v>13470.38</v>
      </c>
      <c r="F403" s="18">
        <f t="shared" si="7"/>
        <v>15086.8256</v>
      </c>
      <c r="G403" s="12"/>
    </row>
    <row r="404" spans="1:8" ht="38.25">
      <c r="A404" s="16">
        <v>14</v>
      </c>
      <c r="B404" s="5" t="s">
        <v>20</v>
      </c>
      <c r="C404" s="13">
        <v>5301.33</v>
      </c>
      <c r="D404" s="12">
        <v>4712.32</v>
      </c>
      <c r="E404" s="20">
        <v>4555.68</v>
      </c>
      <c r="F404" s="18">
        <f t="shared" si="7"/>
        <v>5102.3616000000011</v>
      </c>
      <c r="G404" s="12"/>
    </row>
    <row r="405" spans="1:8" ht="12.75">
      <c r="A405" s="16">
        <v>15</v>
      </c>
      <c r="B405" s="5" t="s">
        <v>21</v>
      </c>
      <c r="C405" s="13">
        <v>64835.31</v>
      </c>
      <c r="D405" s="12">
        <v>57631.58</v>
      </c>
      <c r="E405" s="20">
        <v>31342.06</v>
      </c>
      <c r="F405" s="18">
        <f t="shared" si="7"/>
        <v>35103.107200000006</v>
      </c>
      <c r="G405" s="12"/>
    </row>
    <row r="406" spans="1:8" ht="12.75">
      <c r="A406" s="9"/>
      <c r="B406" s="10" t="s">
        <v>22</v>
      </c>
      <c r="C406" s="13">
        <f>SUM(C391:C405)</f>
        <v>265066.67999999993</v>
      </c>
      <c r="D406" s="13">
        <f>SUM(D391:D405)</f>
        <v>235615.61000000004</v>
      </c>
      <c r="E406" s="13">
        <f>SUM(E391:E405)</f>
        <v>259075.78</v>
      </c>
      <c r="F406" s="13">
        <f>SUM(F391:F405)</f>
        <v>290164.87360000005</v>
      </c>
      <c r="G406" s="13">
        <f>C406-F406</f>
        <v>-25098.193600000115</v>
      </c>
    </row>
    <row r="407" spans="1:8" ht="12.75">
      <c r="A407" s="34"/>
      <c r="B407" s="38"/>
      <c r="C407" s="39"/>
      <c r="D407" s="39"/>
      <c r="E407" s="39"/>
      <c r="F407" s="39"/>
      <c r="G407" s="39"/>
    </row>
    <row r="408" spans="1:8" ht="12.75">
      <c r="A408" s="34"/>
      <c r="B408" s="38"/>
      <c r="C408" s="39"/>
      <c r="D408" s="39"/>
      <c r="E408" s="39"/>
      <c r="F408" s="39"/>
      <c r="G408" s="39"/>
    </row>
    <row r="409" spans="1:8" ht="12.75">
      <c r="A409" s="34"/>
      <c r="B409" s="38" t="s">
        <v>27</v>
      </c>
      <c r="C409" s="39"/>
      <c r="D409" s="39"/>
      <c r="E409" s="39"/>
      <c r="F409" s="39"/>
      <c r="G409" s="39"/>
    </row>
    <row r="410" spans="1:8" ht="12.75">
      <c r="A410" s="34"/>
      <c r="B410" s="38"/>
      <c r="C410" s="39"/>
      <c r="D410" s="39"/>
      <c r="E410" s="39"/>
      <c r="F410" s="39"/>
      <c r="G410" s="39"/>
    </row>
    <row r="411" spans="1:8" ht="12.75">
      <c r="A411" s="34"/>
      <c r="B411" s="38"/>
      <c r="C411" s="39"/>
      <c r="D411" s="39"/>
      <c r="E411" s="39"/>
      <c r="F411" s="39"/>
      <c r="G411" s="39"/>
    </row>
    <row r="412" spans="1:8" ht="12.75">
      <c r="A412" s="34"/>
      <c r="B412" s="38"/>
      <c r="C412" s="39"/>
      <c r="D412" s="39"/>
      <c r="E412" s="39"/>
      <c r="F412" s="39"/>
      <c r="G412" s="39"/>
    </row>
    <row r="413" spans="1:8" ht="50.25" customHeight="1">
      <c r="A413" s="14"/>
      <c r="B413" s="43" t="s">
        <v>44</v>
      </c>
      <c r="C413" s="43"/>
      <c r="D413" s="43"/>
      <c r="E413" s="43"/>
      <c r="F413" s="43"/>
      <c r="G413" s="1"/>
      <c r="H413" s="1"/>
    </row>
    <row r="414" spans="1:8" ht="15.75">
      <c r="A414" s="14" t="s">
        <v>0</v>
      </c>
      <c r="B414" s="14"/>
      <c r="C414" s="14"/>
      <c r="D414" s="14"/>
      <c r="E414" s="21"/>
      <c r="F414" s="28"/>
      <c r="G414" s="1"/>
      <c r="H414" s="1"/>
    </row>
    <row r="415" spans="1:8" ht="5.25" customHeight="1">
      <c r="F415" s="28"/>
    </row>
    <row r="416" spans="1:8" ht="25.5">
      <c r="A416" s="2" t="s">
        <v>1</v>
      </c>
      <c r="B416" s="3" t="s">
        <v>2</v>
      </c>
      <c r="C416" s="3" t="s">
        <v>3</v>
      </c>
      <c r="D416" s="3" t="s">
        <v>4</v>
      </c>
      <c r="E416" s="23" t="s">
        <v>5</v>
      </c>
      <c r="F416" s="23" t="s">
        <v>5</v>
      </c>
      <c r="G416" s="3"/>
    </row>
    <row r="417" spans="1:7" ht="12.75">
      <c r="A417" s="16">
        <v>1</v>
      </c>
      <c r="B417" s="5" t="s">
        <v>6</v>
      </c>
      <c r="C417" s="11">
        <v>98.88</v>
      </c>
      <c r="D417" s="8">
        <v>116.29</v>
      </c>
      <c r="E417" s="20">
        <v>206</v>
      </c>
      <c r="F417" s="18">
        <f t="shared" si="7"/>
        <v>230.72000000000003</v>
      </c>
      <c r="G417" s="8"/>
    </row>
    <row r="418" spans="1:7" ht="12.75">
      <c r="A418" s="16">
        <v>2</v>
      </c>
      <c r="B418" s="5" t="s">
        <v>8</v>
      </c>
      <c r="C418" s="11">
        <v>98.88</v>
      </c>
      <c r="D418" s="8">
        <v>116.29</v>
      </c>
      <c r="E418" s="20">
        <v>89.34</v>
      </c>
      <c r="F418" s="18">
        <f t="shared" si="7"/>
        <v>100.06080000000001</v>
      </c>
      <c r="G418" s="8"/>
    </row>
    <row r="419" spans="1:7" ht="12.75">
      <c r="A419" s="16">
        <v>3</v>
      </c>
      <c r="B419" s="5" t="s">
        <v>9</v>
      </c>
      <c r="C419" s="7" t="s">
        <v>7</v>
      </c>
      <c r="D419" s="6" t="s">
        <v>7</v>
      </c>
      <c r="E419" s="20">
        <v>63.61</v>
      </c>
      <c r="F419" s="18">
        <f t="shared" si="7"/>
        <v>71.243200000000002</v>
      </c>
      <c r="G419" s="8"/>
    </row>
    <row r="420" spans="1:7" ht="12.75">
      <c r="A420" s="16">
        <v>4</v>
      </c>
      <c r="B420" s="5" t="s">
        <v>10</v>
      </c>
      <c r="C420" s="7" t="s">
        <v>7</v>
      </c>
      <c r="D420" s="6" t="s">
        <v>7</v>
      </c>
      <c r="E420" s="20">
        <v>4617.08</v>
      </c>
      <c r="F420" s="18">
        <f t="shared" si="7"/>
        <v>5171.1296000000002</v>
      </c>
      <c r="G420" s="12"/>
    </row>
    <row r="421" spans="1:7" ht="12.75">
      <c r="A421" s="16">
        <v>5</v>
      </c>
      <c r="B421" s="5" t="s">
        <v>11</v>
      </c>
      <c r="C421" s="13">
        <v>2076.25</v>
      </c>
      <c r="D421" s="12">
        <v>2442.19</v>
      </c>
      <c r="E421" s="20">
        <v>3093.75</v>
      </c>
      <c r="F421" s="18">
        <f t="shared" ref="F421:F502" si="8">E421*1.12</f>
        <v>3465.0000000000005</v>
      </c>
      <c r="G421" s="12"/>
    </row>
    <row r="422" spans="1:7" ht="12.75">
      <c r="A422" s="16">
        <v>6</v>
      </c>
      <c r="B422" s="5" t="s">
        <v>12</v>
      </c>
      <c r="C422" s="13">
        <v>14237.14</v>
      </c>
      <c r="D422" s="12">
        <v>16746.37</v>
      </c>
      <c r="E422" s="20">
        <v>75918.05</v>
      </c>
      <c r="F422" s="18">
        <f t="shared" si="8"/>
        <v>85028.216000000015</v>
      </c>
      <c r="G422" s="12"/>
    </row>
    <row r="423" spans="1:7" ht="12.75">
      <c r="A423" s="16">
        <v>7</v>
      </c>
      <c r="B423" s="5" t="s">
        <v>13</v>
      </c>
      <c r="C423" s="11">
        <v>494.34</v>
      </c>
      <c r="D423" s="8">
        <v>581.46</v>
      </c>
      <c r="E423" s="20">
        <v>500.78</v>
      </c>
      <c r="F423" s="18">
        <f t="shared" si="8"/>
        <v>560.87360000000001</v>
      </c>
      <c r="G423" s="8"/>
    </row>
    <row r="424" spans="1:7" ht="25.5">
      <c r="A424" s="16">
        <v>8</v>
      </c>
      <c r="B424" s="5" t="s">
        <v>14</v>
      </c>
      <c r="C424" s="13">
        <v>23926.3</v>
      </c>
      <c r="D424" s="12">
        <v>28143.22</v>
      </c>
      <c r="E424" s="20">
        <v>32574.9</v>
      </c>
      <c r="F424" s="18">
        <f t="shared" si="8"/>
        <v>36483.888000000006</v>
      </c>
      <c r="G424" s="12"/>
    </row>
    <row r="425" spans="1:7" ht="38.25">
      <c r="A425" s="16">
        <v>9</v>
      </c>
      <c r="B425" s="5" t="s">
        <v>15</v>
      </c>
      <c r="C425" s="11">
        <v>494.34</v>
      </c>
      <c r="D425" s="8">
        <v>581.46</v>
      </c>
      <c r="E425" s="20">
        <v>18328.14</v>
      </c>
      <c r="F425" s="18">
        <f t="shared" si="8"/>
        <v>20527.516800000001</v>
      </c>
      <c r="G425" s="12"/>
    </row>
    <row r="426" spans="1:7" ht="12.75">
      <c r="A426" s="16">
        <v>10</v>
      </c>
      <c r="B426" s="5" t="s">
        <v>16</v>
      </c>
      <c r="C426" s="13">
        <v>5141.1899999999996</v>
      </c>
      <c r="D426" s="12">
        <v>6047.29</v>
      </c>
      <c r="E426" s="20">
        <v>5445.85</v>
      </c>
      <c r="F426" s="18">
        <f t="shared" si="8"/>
        <v>6099.3520000000008</v>
      </c>
      <c r="G426" s="12"/>
    </row>
    <row r="427" spans="1:7" ht="12.75">
      <c r="A427" s="16">
        <v>11</v>
      </c>
      <c r="B427" s="5" t="s">
        <v>17</v>
      </c>
      <c r="C427" s="13">
        <v>34564.620000000003</v>
      </c>
      <c r="D427" s="12">
        <v>40656.5</v>
      </c>
      <c r="E427" s="20">
        <v>75981.52</v>
      </c>
      <c r="F427" s="18">
        <f t="shared" si="8"/>
        <v>85099.302400000015</v>
      </c>
      <c r="G427" s="12"/>
    </row>
    <row r="428" spans="1:7" ht="25.5">
      <c r="A428" s="16">
        <v>12</v>
      </c>
      <c r="B428" s="5" t="s">
        <v>18</v>
      </c>
      <c r="C428" s="11">
        <v>197.74</v>
      </c>
      <c r="D428" s="8">
        <v>232.6</v>
      </c>
      <c r="E428" s="20"/>
      <c r="F428" s="18">
        <f t="shared" si="8"/>
        <v>0</v>
      </c>
      <c r="G428" s="12"/>
    </row>
    <row r="429" spans="1:7" ht="25.5">
      <c r="A429" s="16">
        <v>13</v>
      </c>
      <c r="B429" s="5" t="s">
        <v>19</v>
      </c>
      <c r="C429" s="13">
        <v>2471.7399999999998</v>
      </c>
      <c r="D429" s="12">
        <v>2907.37</v>
      </c>
      <c r="E429" s="20">
        <v>1883.4</v>
      </c>
      <c r="F429" s="18">
        <f t="shared" si="8"/>
        <v>2109.4080000000004</v>
      </c>
      <c r="G429" s="12"/>
    </row>
    <row r="430" spans="1:7" ht="38.25">
      <c r="A430" s="16">
        <v>14</v>
      </c>
      <c r="B430" s="5" t="s">
        <v>20</v>
      </c>
      <c r="C430" s="11">
        <v>494.34</v>
      </c>
      <c r="D430" s="8">
        <v>581.46</v>
      </c>
      <c r="E430" s="20">
        <v>4555.7700000000004</v>
      </c>
      <c r="F430" s="18">
        <f t="shared" si="8"/>
        <v>5102.4624000000013</v>
      </c>
      <c r="G430" s="12"/>
    </row>
    <row r="431" spans="1:7" ht="12.75">
      <c r="A431" s="16">
        <v>15</v>
      </c>
      <c r="B431" s="5" t="s">
        <v>21</v>
      </c>
      <c r="C431" s="13">
        <v>14573.26</v>
      </c>
      <c r="D431" s="12">
        <v>17141.810000000001</v>
      </c>
      <c r="E431" s="20">
        <v>31384.89</v>
      </c>
      <c r="F431" s="18">
        <f t="shared" si="8"/>
        <v>35151.076800000003</v>
      </c>
      <c r="G431" s="12"/>
    </row>
    <row r="432" spans="1:7" ht="12.75">
      <c r="A432" s="9"/>
      <c r="B432" s="10" t="s">
        <v>22</v>
      </c>
      <c r="C432" s="13">
        <f>SUM(C417:C431)</f>
        <v>98869.02</v>
      </c>
      <c r="D432" s="13">
        <f>SUM(D417:D431)</f>
        <v>116294.31000000001</v>
      </c>
      <c r="E432" s="13">
        <f>SUM(E417:E431)</f>
        <v>254643.08000000002</v>
      </c>
      <c r="F432" s="13">
        <f>SUM(F417:F431)</f>
        <v>285200.24960000004</v>
      </c>
      <c r="G432" s="13">
        <f>C432-F432</f>
        <v>-186331.22960000002</v>
      </c>
    </row>
    <row r="433" spans="1:8" ht="12.75">
      <c r="A433" s="34"/>
      <c r="B433" s="38"/>
      <c r="C433" s="39"/>
      <c r="D433" s="39"/>
      <c r="E433" s="39"/>
      <c r="F433" s="39"/>
      <c r="G433" s="39"/>
    </row>
    <row r="434" spans="1:8" ht="12.75">
      <c r="A434" s="34"/>
      <c r="B434" s="38"/>
      <c r="C434" s="39"/>
      <c r="D434" s="39"/>
      <c r="E434" s="39"/>
      <c r="F434" s="39"/>
      <c r="G434" s="39"/>
    </row>
    <row r="435" spans="1:8" ht="12.75">
      <c r="A435" s="34"/>
      <c r="B435" s="38" t="s">
        <v>27</v>
      </c>
      <c r="C435" s="39"/>
      <c r="D435" s="39"/>
      <c r="E435" s="39"/>
      <c r="F435" s="39"/>
      <c r="G435" s="39"/>
    </row>
    <row r="436" spans="1:8" ht="12.75">
      <c r="A436" s="34"/>
      <c r="B436" s="38"/>
      <c r="C436" s="39"/>
      <c r="D436" s="39"/>
      <c r="E436" s="39"/>
      <c r="F436" s="39"/>
      <c r="G436" s="39"/>
    </row>
    <row r="437" spans="1:8" ht="12.75">
      <c r="A437" s="34"/>
      <c r="B437" s="38"/>
      <c r="C437" s="39"/>
      <c r="D437" s="39"/>
      <c r="E437" s="39"/>
      <c r="F437" s="39"/>
      <c r="G437" s="39"/>
    </row>
    <row r="438" spans="1:8" ht="12.75">
      <c r="A438" s="34"/>
      <c r="B438" s="38"/>
      <c r="C438" s="39"/>
      <c r="D438" s="39"/>
      <c r="E438" s="39"/>
      <c r="F438" s="39"/>
      <c r="G438" s="39"/>
    </row>
    <row r="439" spans="1:8" ht="45.75" customHeight="1">
      <c r="A439" s="14"/>
      <c r="B439" s="43" t="s">
        <v>45</v>
      </c>
      <c r="C439" s="43"/>
      <c r="D439" s="43"/>
      <c r="E439" s="43"/>
      <c r="F439" s="43"/>
      <c r="G439" s="1"/>
      <c r="H439" s="1"/>
    </row>
    <row r="440" spans="1:8" ht="15.75">
      <c r="A440" s="14" t="s">
        <v>0</v>
      </c>
      <c r="B440" s="14"/>
      <c r="C440" s="14"/>
      <c r="D440" s="14"/>
      <c r="E440" s="29"/>
      <c r="F440" s="28"/>
      <c r="G440" s="1"/>
      <c r="H440" s="1"/>
    </row>
    <row r="441" spans="1:8" ht="5.25" customHeight="1">
      <c r="E441" s="30"/>
      <c r="F441" s="28"/>
    </row>
    <row r="442" spans="1:8" ht="25.5">
      <c r="A442" s="2" t="s">
        <v>1</v>
      </c>
      <c r="B442" s="3" t="s">
        <v>2</v>
      </c>
      <c r="C442" s="3" t="s">
        <v>3</v>
      </c>
      <c r="D442" s="3" t="s">
        <v>4</v>
      </c>
      <c r="E442" s="23" t="s">
        <v>5</v>
      </c>
      <c r="F442" s="23" t="s">
        <v>5</v>
      </c>
      <c r="G442" s="3"/>
    </row>
    <row r="443" spans="1:8" ht="12.75">
      <c r="A443" s="4">
        <v>1</v>
      </c>
      <c r="B443" s="5" t="s">
        <v>6</v>
      </c>
      <c r="C443" s="11">
        <v>428.26</v>
      </c>
      <c r="D443" s="8">
        <v>410.08</v>
      </c>
      <c r="E443" s="20">
        <v>74.150000000000006</v>
      </c>
      <c r="F443" s="18">
        <f t="shared" si="8"/>
        <v>83.048000000000016</v>
      </c>
      <c r="G443" s="12"/>
    </row>
    <row r="444" spans="1:8" ht="12.75">
      <c r="A444" s="4">
        <v>2</v>
      </c>
      <c r="B444" s="5" t="s">
        <v>8</v>
      </c>
      <c r="C444" s="11">
        <v>642.41999999999996</v>
      </c>
      <c r="D444" s="8">
        <v>615.16</v>
      </c>
      <c r="E444" s="20">
        <v>330</v>
      </c>
      <c r="F444" s="18">
        <f t="shared" si="8"/>
        <v>369.6</v>
      </c>
      <c r="G444" s="12"/>
    </row>
    <row r="445" spans="1:8" ht="12.75">
      <c r="A445" s="4">
        <v>3</v>
      </c>
      <c r="B445" s="5" t="s">
        <v>9</v>
      </c>
      <c r="C445" s="7" t="s">
        <v>7</v>
      </c>
      <c r="D445" s="6" t="s">
        <v>7</v>
      </c>
      <c r="E445" s="20">
        <v>53.39</v>
      </c>
      <c r="F445" s="18">
        <f t="shared" si="8"/>
        <v>59.796800000000005</v>
      </c>
      <c r="G445" s="8"/>
    </row>
    <row r="446" spans="1:8" ht="12.75">
      <c r="A446" s="4">
        <v>4</v>
      </c>
      <c r="B446" s="5" t="s">
        <v>10</v>
      </c>
      <c r="C446" s="7" t="s">
        <v>7</v>
      </c>
      <c r="D446" s="6" t="s">
        <v>7</v>
      </c>
      <c r="E446" s="20">
        <v>5020.17</v>
      </c>
      <c r="F446" s="18">
        <f t="shared" si="8"/>
        <v>5622.590400000001</v>
      </c>
      <c r="G446" s="12"/>
    </row>
    <row r="447" spans="1:8" ht="12.75">
      <c r="A447" s="4">
        <v>5</v>
      </c>
      <c r="B447" s="5" t="s">
        <v>11</v>
      </c>
      <c r="C447" s="13">
        <v>3854.32</v>
      </c>
      <c r="D447" s="12">
        <v>3690.77</v>
      </c>
      <c r="E447" s="20">
        <v>5390.66</v>
      </c>
      <c r="F447" s="18">
        <f t="shared" si="8"/>
        <v>6037.5392000000002</v>
      </c>
      <c r="G447" s="12"/>
    </row>
    <row r="448" spans="1:8" ht="12.75">
      <c r="A448" s="4">
        <v>6</v>
      </c>
      <c r="B448" s="5" t="s">
        <v>12</v>
      </c>
      <c r="C448" s="13">
        <v>33617.75</v>
      </c>
      <c r="D448" s="12">
        <v>32191.68</v>
      </c>
      <c r="E448" s="20">
        <v>47681</v>
      </c>
      <c r="F448" s="18">
        <f t="shared" si="8"/>
        <v>53402.720000000008</v>
      </c>
      <c r="G448" s="12"/>
    </row>
    <row r="449" spans="1:7" ht="12.75">
      <c r="A449" s="4">
        <v>7</v>
      </c>
      <c r="B449" s="5" t="s">
        <v>13</v>
      </c>
      <c r="C449" s="13">
        <v>1498.86</v>
      </c>
      <c r="D449" s="12">
        <v>1435.29</v>
      </c>
      <c r="E449" s="20">
        <v>3820.7</v>
      </c>
      <c r="F449" s="18">
        <f t="shared" si="8"/>
        <v>4279.1840000000002</v>
      </c>
      <c r="G449" s="8"/>
    </row>
    <row r="450" spans="1:7" ht="25.5">
      <c r="A450" s="4">
        <v>8</v>
      </c>
      <c r="B450" s="5" t="s">
        <v>14</v>
      </c>
      <c r="C450" s="13">
        <v>19913.64</v>
      </c>
      <c r="D450" s="12">
        <v>19068.96</v>
      </c>
      <c r="E450" s="20">
        <v>33824.080000000002</v>
      </c>
      <c r="F450" s="18">
        <f t="shared" si="8"/>
        <v>37882.969600000004</v>
      </c>
      <c r="G450" s="12"/>
    </row>
    <row r="451" spans="1:7" ht="38.25">
      <c r="A451" s="4">
        <v>9</v>
      </c>
      <c r="B451" s="5" t="s">
        <v>15</v>
      </c>
      <c r="C451" s="13">
        <v>4710.78</v>
      </c>
      <c r="D451" s="12">
        <v>4510.92</v>
      </c>
      <c r="E451" s="20">
        <v>3535.91</v>
      </c>
      <c r="F451" s="18">
        <f t="shared" si="8"/>
        <v>3960.2192</v>
      </c>
      <c r="G451" s="12"/>
    </row>
    <row r="452" spans="1:7" ht="12.75">
      <c r="A452" s="4">
        <v>10</v>
      </c>
      <c r="B452" s="5" t="s">
        <v>16</v>
      </c>
      <c r="C452" s="13">
        <v>8993.25</v>
      </c>
      <c r="D452" s="12">
        <v>8611.77</v>
      </c>
      <c r="E452" s="20">
        <v>885.86</v>
      </c>
      <c r="F452" s="18">
        <f t="shared" si="8"/>
        <v>992.16320000000007</v>
      </c>
      <c r="G452" s="12"/>
    </row>
    <row r="453" spans="1:7" ht="12.75">
      <c r="A453" s="4">
        <v>11</v>
      </c>
      <c r="B453" s="5" t="s">
        <v>17</v>
      </c>
      <c r="C453" s="13">
        <v>79269.27</v>
      </c>
      <c r="D453" s="12">
        <v>75906.75</v>
      </c>
      <c r="E453" s="20">
        <v>74529.440000000002</v>
      </c>
      <c r="F453" s="18">
        <f t="shared" si="8"/>
        <v>83472.972800000018</v>
      </c>
      <c r="G453" s="12"/>
    </row>
    <row r="454" spans="1:7" ht="25.5">
      <c r="A454" s="4">
        <v>12</v>
      </c>
      <c r="B454" s="5" t="s">
        <v>18</v>
      </c>
      <c r="C454" s="11">
        <v>364.04</v>
      </c>
      <c r="D454" s="8">
        <v>348.58</v>
      </c>
      <c r="E454" s="20"/>
      <c r="F454" s="18">
        <f t="shared" si="8"/>
        <v>0</v>
      </c>
      <c r="G454" s="8"/>
    </row>
    <row r="455" spans="1:7" ht="25.5">
      <c r="A455" s="4">
        <v>13</v>
      </c>
      <c r="B455" s="5" t="s">
        <v>19</v>
      </c>
      <c r="C455" s="13">
        <v>4282.49</v>
      </c>
      <c r="D455" s="12">
        <v>4100.8599999999997</v>
      </c>
      <c r="E455" s="20">
        <v>8731.07</v>
      </c>
      <c r="F455" s="18">
        <f t="shared" si="8"/>
        <v>9778.7984000000015</v>
      </c>
      <c r="G455" s="8"/>
    </row>
    <row r="456" spans="1:7" ht="38.25">
      <c r="A456" s="4">
        <v>14</v>
      </c>
      <c r="B456" s="5" t="s">
        <v>20</v>
      </c>
      <c r="C456" s="13">
        <v>4282.49</v>
      </c>
      <c r="D456" s="12">
        <v>4100.8599999999997</v>
      </c>
      <c r="E456" s="20">
        <v>2836.31</v>
      </c>
      <c r="F456" s="18">
        <f t="shared" si="8"/>
        <v>3176.6672000000003</v>
      </c>
      <c r="G456" s="12"/>
    </row>
    <row r="457" spans="1:7" ht="12.75">
      <c r="A457" s="4">
        <v>15</v>
      </c>
      <c r="B457" s="5" t="s">
        <v>21</v>
      </c>
      <c r="C457" s="13">
        <v>52268.01</v>
      </c>
      <c r="D457" s="12">
        <v>50050.86</v>
      </c>
      <c r="E457" s="20">
        <v>20474.68</v>
      </c>
      <c r="F457" s="18">
        <f t="shared" si="8"/>
        <v>22931.641600000003</v>
      </c>
      <c r="G457" s="12"/>
    </row>
    <row r="458" spans="1:7" ht="12.75">
      <c r="A458" s="9"/>
      <c r="B458" s="10" t="s">
        <v>22</v>
      </c>
      <c r="C458" s="13">
        <f>SUM(C443:C457)</f>
        <v>214125.58</v>
      </c>
      <c r="D458" s="13">
        <f>SUM(D443:D457)</f>
        <v>205042.53999999998</v>
      </c>
      <c r="E458" s="13">
        <f>SUM(E443:E457)</f>
        <v>207187.41999999998</v>
      </c>
      <c r="F458" s="13">
        <f>SUM(F443:F457)</f>
        <v>232049.91040000002</v>
      </c>
      <c r="G458" s="13">
        <f>C458-F458</f>
        <v>-17924.330400000035</v>
      </c>
    </row>
    <row r="459" spans="1:7" ht="12.75">
      <c r="A459" s="34"/>
      <c r="B459" s="38"/>
      <c r="C459" s="39"/>
      <c r="D459" s="39"/>
      <c r="E459" s="39"/>
      <c r="F459" s="39"/>
      <c r="G459" s="39"/>
    </row>
    <row r="460" spans="1:7" ht="12.75">
      <c r="A460" s="34"/>
      <c r="B460" s="38"/>
      <c r="C460" s="39"/>
      <c r="D460" s="39"/>
      <c r="E460" s="39"/>
      <c r="F460" s="39"/>
      <c r="G460" s="39"/>
    </row>
    <row r="461" spans="1:7" ht="12.75">
      <c r="A461" s="34"/>
      <c r="B461" s="38" t="s">
        <v>27</v>
      </c>
      <c r="C461" s="39"/>
      <c r="D461" s="39"/>
      <c r="E461" s="39"/>
      <c r="F461" s="39"/>
      <c r="G461" s="39"/>
    </row>
    <row r="462" spans="1:7" ht="12.75">
      <c r="A462" s="34"/>
      <c r="B462" s="38"/>
      <c r="C462" s="39"/>
      <c r="D462" s="39"/>
      <c r="E462" s="39"/>
      <c r="F462" s="39"/>
      <c r="G462" s="39"/>
    </row>
    <row r="463" spans="1:7" ht="12.75">
      <c r="A463" s="34"/>
      <c r="B463" s="38"/>
      <c r="C463" s="39"/>
      <c r="D463" s="39"/>
      <c r="E463" s="39"/>
      <c r="F463" s="39"/>
      <c r="G463" s="39"/>
    </row>
    <row r="464" spans="1:7" ht="12.75">
      <c r="A464" s="34"/>
      <c r="B464" s="38"/>
      <c r="C464" s="39"/>
      <c r="D464" s="39"/>
      <c r="E464" s="39"/>
      <c r="F464" s="39"/>
      <c r="G464" s="39"/>
    </row>
    <row r="465" spans="1:8" ht="51" customHeight="1">
      <c r="A465" s="14"/>
      <c r="B465" s="43" t="s">
        <v>46</v>
      </c>
      <c r="C465" s="43"/>
      <c r="D465" s="43"/>
      <c r="E465" s="43"/>
      <c r="F465" s="43"/>
      <c r="G465" s="1"/>
      <c r="H465" s="1"/>
    </row>
    <row r="466" spans="1:8" ht="15.75">
      <c r="A466" s="14" t="s">
        <v>0</v>
      </c>
      <c r="B466" s="14"/>
      <c r="C466" s="14"/>
      <c r="D466" s="14"/>
      <c r="E466" s="21"/>
      <c r="F466" s="28"/>
      <c r="G466" s="1"/>
      <c r="H466" s="1"/>
    </row>
    <row r="467" spans="1:8" ht="5.25" customHeight="1">
      <c r="F467" s="28"/>
    </row>
    <row r="468" spans="1:8" ht="25.5">
      <c r="A468" s="2" t="s">
        <v>1</v>
      </c>
      <c r="B468" s="3" t="s">
        <v>2</v>
      </c>
      <c r="C468" s="3" t="s">
        <v>3</v>
      </c>
      <c r="D468" s="3" t="s">
        <v>4</v>
      </c>
      <c r="E468" s="23" t="s">
        <v>5</v>
      </c>
      <c r="F468" s="23" t="s">
        <v>5</v>
      </c>
      <c r="G468" s="3"/>
    </row>
    <row r="469" spans="1:8" ht="12.75">
      <c r="A469" s="16">
        <v>1</v>
      </c>
      <c r="B469" s="5" t="s">
        <v>6</v>
      </c>
      <c r="C469" s="11">
        <v>852.22</v>
      </c>
      <c r="D469" s="8">
        <v>804.86</v>
      </c>
      <c r="E469" s="20">
        <v>1055.0999999999999</v>
      </c>
      <c r="F469" s="18">
        <f>E469*1.12*1.2</f>
        <v>1418.0544</v>
      </c>
      <c r="G469" s="12"/>
    </row>
    <row r="470" spans="1:8" ht="12.75">
      <c r="A470" s="16">
        <v>2</v>
      </c>
      <c r="B470" s="5" t="s">
        <v>8</v>
      </c>
      <c r="C470" s="11">
        <v>852.22</v>
      </c>
      <c r="D470" s="8">
        <v>804.86</v>
      </c>
      <c r="E470" s="20">
        <v>1019.31</v>
      </c>
      <c r="F470" s="18">
        <f t="shared" ref="F470:F483" si="9">E470*1.12*1.2</f>
        <v>1369.9526400000002</v>
      </c>
      <c r="G470" s="12"/>
    </row>
    <row r="471" spans="1:8" ht="12.75">
      <c r="A471" s="16">
        <v>3</v>
      </c>
      <c r="B471" s="5" t="s">
        <v>9</v>
      </c>
      <c r="C471" s="7" t="s">
        <v>7</v>
      </c>
      <c r="D471" s="6" t="s">
        <v>7</v>
      </c>
      <c r="E471" s="20">
        <v>268.73</v>
      </c>
      <c r="F471" s="18">
        <f t="shared" si="9"/>
        <v>361.17312000000004</v>
      </c>
      <c r="G471" s="8"/>
    </row>
    <row r="472" spans="1:8" ht="12.75">
      <c r="A472" s="16">
        <v>4</v>
      </c>
      <c r="B472" s="5" t="s">
        <v>10</v>
      </c>
      <c r="C472" s="7" t="s">
        <v>7</v>
      </c>
      <c r="D472" s="6" t="s">
        <v>7</v>
      </c>
      <c r="E472" s="20">
        <v>14686.26</v>
      </c>
      <c r="F472" s="18">
        <f t="shared" si="9"/>
        <v>19738.333440000002</v>
      </c>
      <c r="G472" s="12"/>
    </row>
    <row r="473" spans="1:8" ht="12.75">
      <c r="A473" s="16">
        <v>5</v>
      </c>
      <c r="B473" s="5" t="s">
        <v>11</v>
      </c>
      <c r="C473" s="13">
        <v>16193.52</v>
      </c>
      <c r="D473" s="12">
        <v>15292.26</v>
      </c>
      <c r="E473" s="20">
        <v>10441.5</v>
      </c>
      <c r="F473" s="18">
        <f t="shared" si="9"/>
        <v>14033.376000000002</v>
      </c>
      <c r="G473" s="12"/>
    </row>
    <row r="474" spans="1:8" ht="12.75">
      <c r="A474" s="16">
        <v>6</v>
      </c>
      <c r="B474" s="5" t="s">
        <v>12</v>
      </c>
      <c r="C474" s="13">
        <v>113354.76</v>
      </c>
      <c r="D474" s="12">
        <v>107045.67</v>
      </c>
      <c r="E474" s="20">
        <v>255354.54</v>
      </c>
      <c r="F474" s="18">
        <f t="shared" si="9"/>
        <v>343196.50176000001</v>
      </c>
      <c r="G474" s="12"/>
    </row>
    <row r="475" spans="1:8" ht="12.75">
      <c r="A475" s="16">
        <v>7</v>
      </c>
      <c r="B475" s="5" t="s">
        <v>13</v>
      </c>
      <c r="C475" s="13">
        <v>10227.459999999999</v>
      </c>
      <c r="D475" s="12">
        <v>9658.27</v>
      </c>
      <c r="E475" s="20">
        <v>7093.21</v>
      </c>
      <c r="F475" s="18">
        <f t="shared" si="9"/>
        <v>9533.2742400000006</v>
      </c>
      <c r="G475" s="12"/>
    </row>
    <row r="476" spans="1:8" ht="25.5">
      <c r="A476" s="16">
        <v>8</v>
      </c>
      <c r="B476" s="5" t="s">
        <v>14</v>
      </c>
      <c r="C476" s="13">
        <v>236936.78</v>
      </c>
      <c r="D476" s="12">
        <v>223749.62</v>
      </c>
      <c r="E476" s="20">
        <v>173458.37</v>
      </c>
      <c r="F476" s="18">
        <f t="shared" si="9"/>
        <v>233128.04928000001</v>
      </c>
      <c r="G476" s="12"/>
    </row>
    <row r="477" spans="1:8" ht="38.25">
      <c r="A477" s="16">
        <v>9</v>
      </c>
      <c r="B477" s="5" t="s">
        <v>15</v>
      </c>
      <c r="C477" s="13">
        <v>10227.459999999999</v>
      </c>
      <c r="D477" s="12">
        <v>9658.27</v>
      </c>
      <c r="E477" s="20">
        <v>7908</v>
      </c>
      <c r="F477" s="18">
        <f t="shared" si="9"/>
        <v>10628.352000000001</v>
      </c>
      <c r="G477" s="12"/>
    </row>
    <row r="478" spans="1:8" ht="12.75">
      <c r="A478" s="16">
        <v>10</v>
      </c>
      <c r="B478" s="5" t="s">
        <v>16</v>
      </c>
      <c r="C478" s="13">
        <v>40909.96</v>
      </c>
      <c r="D478" s="12">
        <v>38633.040000000001</v>
      </c>
      <c r="E478" s="20">
        <v>23606.01</v>
      </c>
      <c r="F478" s="18">
        <f t="shared" si="9"/>
        <v>31726.477440000002</v>
      </c>
      <c r="G478" s="12"/>
    </row>
    <row r="479" spans="1:8" ht="12.75">
      <c r="A479" s="16">
        <v>11</v>
      </c>
      <c r="B479" s="5" t="s">
        <v>17</v>
      </c>
      <c r="C479" s="13">
        <v>275204.67</v>
      </c>
      <c r="D479" s="12">
        <v>259887.59</v>
      </c>
      <c r="E479" s="20">
        <v>30631.56</v>
      </c>
      <c r="F479" s="18">
        <f t="shared" si="9"/>
        <v>41168.816640000005</v>
      </c>
      <c r="G479" s="12"/>
    </row>
    <row r="480" spans="1:8" ht="25.5">
      <c r="A480" s="16">
        <v>12</v>
      </c>
      <c r="B480" s="5" t="s">
        <v>18</v>
      </c>
      <c r="C480" s="13">
        <v>1619.34</v>
      </c>
      <c r="D480" s="12">
        <v>1529.23</v>
      </c>
      <c r="E480" s="20"/>
      <c r="F480" s="18">
        <f t="shared" si="9"/>
        <v>0</v>
      </c>
      <c r="G480" s="12"/>
    </row>
    <row r="481" spans="1:8" ht="25.5">
      <c r="A481" s="16">
        <v>13</v>
      </c>
      <c r="B481" s="5" t="s">
        <v>19</v>
      </c>
      <c r="C481" s="13">
        <v>20455.04</v>
      </c>
      <c r="D481" s="12">
        <v>19316.490000000002</v>
      </c>
      <c r="E481" s="20">
        <v>45807.37</v>
      </c>
      <c r="F481" s="18">
        <f t="shared" si="9"/>
        <v>61565.105280000003</v>
      </c>
      <c r="G481" s="12"/>
    </row>
    <row r="482" spans="1:8" ht="38.25">
      <c r="A482" s="16">
        <v>14</v>
      </c>
      <c r="B482" s="5" t="s">
        <v>20</v>
      </c>
      <c r="C482" s="13">
        <v>10227.459999999999</v>
      </c>
      <c r="D482" s="12">
        <v>9658.27</v>
      </c>
      <c r="E482" s="20">
        <v>15316.35</v>
      </c>
      <c r="F482" s="18">
        <f t="shared" si="9"/>
        <v>20585.1744</v>
      </c>
      <c r="G482" s="12"/>
    </row>
    <row r="483" spans="1:8" ht="12.75">
      <c r="A483" s="16">
        <v>15</v>
      </c>
      <c r="B483" s="5" t="s">
        <v>21</v>
      </c>
      <c r="C483" s="13">
        <v>115229.95</v>
      </c>
      <c r="D483" s="12">
        <v>108816.31</v>
      </c>
      <c r="E483" s="20">
        <v>76610.509999999995</v>
      </c>
      <c r="F483" s="18">
        <f t="shared" si="9"/>
        <v>102964.52544</v>
      </c>
      <c r="G483" s="12"/>
    </row>
    <row r="484" spans="1:8" ht="12.75">
      <c r="A484" s="9"/>
      <c r="B484" s="10" t="s">
        <v>22</v>
      </c>
      <c r="C484" s="13">
        <f>SUM(C469:C483)</f>
        <v>852290.84</v>
      </c>
      <c r="D484" s="13">
        <f>SUM(D469:D483)</f>
        <v>804854.74</v>
      </c>
      <c r="E484" s="31">
        <f>SUM(E469:E483)</f>
        <v>663256.82000000007</v>
      </c>
      <c r="F484" s="13">
        <f>SUM(F469:F483)</f>
        <v>891417.16608</v>
      </c>
      <c r="G484" s="13">
        <f>C484-F484</f>
        <v>-39126.326080000028</v>
      </c>
    </row>
    <row r="485" spans="1:8" ht="12.75">
      <c r="A485" s="34"/>
      <c r="B485" s="38"/>
      <c r="C485" s="39"/>
      <c r="D485" s="39"/>
      <c r="E485" s="39"/>
      <c r="F485" s="39"/>
      <c r="G485" s="39"/>
    </row>
    <row r="486" spans="1:8" ht="12.75">
      <c r="A486" s="34"/>
      <c r="B486" s="38"/>
      <c r="C486" s="39"/>
      <c r="D486" s="39"/>
      <c r="E486" s="39"/>
      <c r="F486" s="39"/>
      <c r="G486" s="39"/>
    </row>
    <row r="487" spans="1:8" ht="12.75">
      <c r="A487" s="34"/>
      <c r="B487" s="38" t="s">
        <v>27</v>
      </c>
      <c r="C487" s="39"/>
      <c r="D487" s="39"/>
      <c r="E487" s="39"/>
      <c r="F487" s="39"/>
      <c r="G487" s="39"/>
    </row>
    <row r="488" spans="1:8" ht="12.75">
      <c r="A488" s="34"/>
      <c r="B488" s="38"/>
      <c r="C488" s="39"/>
      <c r="D488" s="39"/>
      <c r="E488" s="39"/>
      <c r="F488" s="39"/>
      <c r="G488" s="39"/>
    </row>
    <row r="489" spans="1:8" ht="12.75">
      <c r="A489" s="34"/>
      <c r="B489" s="38"/>
      <c r="C489" s="39"/>
      <c r="D489" s="39"/>
      <c r="E489" s="39"/>
      <c r="F489" s="39"/>
      <c r="G489" s="39"/>
    </row>
    <row r="490" spans="1:8" ht="12.75">
      <c r="A490" s="34"/>
      <c r="B490" s="38"/>
      <c r="C490" s="39"/>
      <c r="D490" s="39"/>
      <c r="E490" s="39"/>
      <c r="F490" s="39"/>
      <c r="G490" s="39"/>
    </row>
    <row r="491" spans="1:8" ht="48" customHeight="1">
      <c r="A491" s="14"/>
      <c r="B491" s="43" t="s">
        <v>47</v>
      </c>
      <c r="C491" s="43"/>
      <c r="D491" s="43"/>
      <c r="E491" s="43"/>
      <c r="F491" s="43"/>
      <c r="G491" s="1"/>
      <c r="H491" s="1"/>
    </row>
    <row r="492" spans="1:8" ht="15.75">
      <c r="A492" s="14" t="s">
        <v>0</v>
      </c>
      <c r="B492" s="14"/>
      <c r="C492" s="14"/>
      <c r="D492" s="14"/>
      <c r="E492" s="29"/>
      <c r="F492" s="28"/>
      <c r="G492" s="1"/>
      <c r="H492" s="1"/>
    </row>
    <row r="493" spans="1:8" ht="5.25" customHeight="1">
      <c r="E493" s="30"/>
      <c r="F493" s="28"/>
    </row>
    <row r="494" spans="1:8" ht="25.5">
      <c r="A494" s="2" t="s">
        <v>1</v>
      </c>
      <c r="B494" s="3" t="s">
        <v>2</v>
      </c>
      <c r="C494" s="3" t="s">
        <v>3</v>
      </c>
      <c r="D494" s="3" t="s">
        <v>4</v>
      </c>
      <c r="E494" s="23" t="s">
        <v>5</v>
      </c>
      <c r="F494" s="23" t="s">
        <v>5</v>
      </c>
      <c r="G494" s="3"/>
    </row>
    <row r="495" spans="1:8" ht="12.75">
      <c r="A495" s="16">
        <v>1</v>
      </c>
      <c r="B495" s="5" t="s">
        <v>6</v>
      </c>
      <c r="C495" s="13">
        <v>1124.93</v>
      </c>
      <c r="D495" s="12">
        <v>1043.9100000000001</v>
      </c>
      <c r="E495" s="20">
        <v>99.74</v>
      </c>
      <c r="F495" s="18">
        <f t="shared" si="8"/>
        <v>111.70880000000001</v>
      </c>
      <c r="G495" s="12"/>
    </row>
    <row r="496" spans="1:8" ht="12.75">
      <c r="A496" s="16">
        <v>2</v>
      </c>
      <c r="B496" s="5" t="s">
        <v>8</v>
      </c>
      <c r="C496" s="13">
        <v>1687.29</v>
      </c>
      <c r="D496" s="12">
        <v>1565.84</v>
      </c>
      <c r="E496" s="20">
        <v>138</v>
      </c>
      <c r="F496" s="18">
        <f t="shared" si="8"/>
        <v>154.56</v>
      </c>
      <c r="G496" s="12"/>
    </row>
    <row r="497" spans="1:7" ht="12.75">
      <c r="A497" s="16">
        <v>3</v>
      </c>
      <c r="B497" s="5" t="s">
        <v>9</v>
      </c>
      <c r="C497" s="7" t="s">
        <v>7</v>
      </c>
      <c r="D497" s="6" t="s">
        <v>7</v>
      </c>
      <c r="E497" s="20">
        <v>217.07</v>
      </c>
      <c r="F497" s="18">
        <f t="shared" si="8"/>
        <v>243.11840000000001</v>
      </c>
      <c r="G497" s="8"/>
    </row>
    <row r="498" spans="1:7" ht="12.75">
      <c r="A498" s="16">
        <v>4</v>
      </c>
      <c r="B498" s="5" t="s">
        <v>10</v>
      </c>
      <c r="C498" s="7" t="s">
        <v>7</v>
      </c>
      <c r="D498" s="6" t="s">
        <v>7</v>
      </c>
      <c r="E498" s="20">
        <v>11867.98</v>
      </c>
      <c r="F498" s="18">
        <f t="shared" si="8"/>
        <v>13292.1376</v>
      </c>
      <c r="G498" s="12"/>
    </row>
    <row r="499" spans="1:7" ht="12.75">
      <c r="A499" s="16">
        <v>5</v>
      </c>
      <c r="B499" s="5" t="s">
        <v>11</v>
      </c>
      <c r="C499" s="13">
        <v>10123.530000000001</v>
      </c>
      <c r="D499" s="12">
        <v>9395.02</v>
      </c>
      <c r="E499" s="20">
        <v>5414.24</v>
      </c>
      <c r="F499" s="18">
        <f t="shared" si="8"/>
        <v>6063.9488000000001</v>
      </c>
      <c r="G499" s="12"/>
    </row>
    <row r="500" spans="1:7" ht="12.75">
      <c r="A500" s="16">
        <v>6</v>
      </c>
      <c r="B500" s="5" t="s">
        <v>12</v>
      </c>
      <c r="C500" s="13">
        <v>87174.95</v>
      </c>
      <c r="D500" s="12">
        <v>80901.59</v>
      </c>
      <c r="E500" s="20">
        <v>133183.24</v>
      </c>
      <c r="F500" s="18">
        <f t="shared" si="8"/>
        <v>149165.22880000001</v>
      </c>
      <c r="G500" s="12"/>
    </row>
    <row r="501" spans="1:7" ht="12.75">
      <c r="A501" s="16">
        <v>7</v>
      </c>
      <c r="B501" s="5" t="s">
        <v>13</v>
      </c>
      <c r="C501" s="13">
        <v>9561.15</v>
      </c>
      <c r="D501" s="12">
        <v>8873.07</v>
      </c>
      <c r="E501" s="20">
        <v>4695.51</v>
      </c>
      <c r="F501" s="18">
        <f t="shared" si="8"/>
        <v>5258.9712000000009</v>
      </c>
      <c r="G501" s="12"/>
    </row>
    <row r="502" spans="1:7" ht="25.5">
      <c r="A502" s="16">
        <v>8</v>
      </c>
      <c r="B502" s="5" t="s">
        <v>14</v>
      </c>
      <c r="C502" s="13">
        <v>51742.53</v>
      </c>
      <c r="D502" s="12">
        <v>48019</v>
      </c>
      <c r="E502" s="20">
        <v>234152.67</v>
      </c>
      <c r="F502" s="18">
        <f t="shared" si="8"/>
        <v>262250.99040000007</v>
      </c>
      <c r="G502" s="12"/>
    </row>
    <row r="503" spans="1:7" ht="38.25">
      <c r="A503" s="16">
        <v>9</v>
      </c>
      <c r="B503" s="5" t="s">
        <v>15</v>
      </c>
      <c r="C503" s="13">
        <v>11810.8</v>
      </c>
      <c r="D503" s="12">
        <v>10960.88</v>
      </c>
      <c r="E503" s="20">
        <v>12380.53</v>
      </c>
      <c r="F503" s="18">
        <f t="shared" ref="F503:F584" si="10">E503*1.12</f>
        <v>13866.193600000002</v>
      </c>
      <c r="G503" s="12"/>
    </row>
    <row r="504" spans="1:7" ht="12.75">
      <c r="A504" s="16">
        <v>10</v>
      </c>
      <c r="B504" s="5" t="s">
        <v>16</v>
      </c>
      <c r="C504" s="13">
        <v>23059.26</v>
      </c>
      <c r="D504" s="12">
        <v>21399.759999999998</v>
      </c>
      <c r="E504" s="20">
        <v>3102.9</v>
      </c>
      <c r="F504" s="18">
        <f t="shared" si="10"/>
        <v>3475.2480000000005</v>
      </c>
      <c r="G504" s="12"/>
    </row>
    <row r="505" spans="1:7" ht="12.75">
      <c r="A505" s="16">
        <v>11</v>
      </c>
      <c r="B505" s="5" t="s">
        <v>17</v>
      </c>
      <c r="C505" s="13">
        <v>206126.37</v>
      </c>
      <c r="D505" s="12">
        <v>191293.16</v>
      </c>
      <c r="E505" s="20">
        <v>50548.41</v>
      </c>
      <c r="F505" s="18">
        <f t="shared" si="10"/>
        <v>56614.219200000007</v>
      </c>
      <c r="G505" s="12"/>
    </row>
    <row r="506" spans="1:7" ht="25.5">
      <c r="A506" s="16">
        <v>12</v>
      </c>
      <c r="B506" s="5" t="s">
        <v>18</v>
      </c>
      <c r="C506" s="11">
        <v>956.17</v>
      </c>
      <c r="D506" s="8">
        <v>887.29</v>
      </c>
      <c r="E506" s="20"/>
      <c r="F506" s="18">
        <f t="shared" si="10"/>
        <v>0</v>
      </c>
      <c r="G506" s="12"/>
    </row>
    <row r="507" spans="1:7" ht="25.5">
      <c r="A507" s="16">
        <v>13</v>
      </c>
      <c r="B507" s="5" t="s">
        <v>19</v>
      </c>
      <c r="C507" s="13">
        <v>11248.44</v>
      </c>
      <c r="D507" s="12">
        <v>10438.94</v>
      </c>
      <c r="E507" s="20">
        <v>23936.52</v>
      </c>
      <c r="F507" s="18">
        <f t="shared" si="10"/>
        <v>26808.902400000003</v>
      </c>
      <c r="G507" s="12"/>
    </row>
    <row r="508" spans="1:7" ht="38.25">
      <c r="A508" s="16">
        <v>14</v>
      </c>
      <c r="B508" s="5" t="s">
        <v>20</v>
      </c>
      <c r="C508" s="13">
        <v>11248.44</v>
      </c>
      <c r="D508" s="12">
        <v>10438.94</v>
      </c>
      <c r="E508" s="20">
        <v>7941.75</v>
      </c>
      <c r="F508" s="18">
        <f t="shared" si="10"/>
        <v>8894.76</v>
      </c>
      <c r="G508" s="12"/>
    </row>
    <row r="509" spans="1:7" ht="12.75">
      <c r="A509" s="16">
        <v>15</v>
      </c>
      <c r="B509" s="5" t="s">
        <v>21</v>
      </c>
      <c r="C509" s="13">
        <v>136554.6</v>
      </c>
      <c r="D509" s="12">
        <v>126728.43</v>
      </c>
      <c r="E509" s="20">
        <v>42250.15</v>
      </c>
      <c r="F509" s="18">
        <f t="shared" si="10"/>
        <v>47320.168000000005</v>
      </c>
      <c r="G509" s="12"/>
    </row>
    <row r="510" spans="1:7" ht="12.75">
      <c r="A510" s="9"/>
      <c r="B510" s="10" t="s">
        <v>22</v>
      </c>
      <c r="C510" s="13">
        <f>SUM(C495:C509)</f>
        <v>562418.46</v>
      </c>
      <c r="D510" s="13">
        <f>SUM(D495:D509)</f>
        <v>521945.82999999996</v>
      </c>
      <c r="E510" s="13">
        <f>SUM(E495:E509)</f>
        <v>529928.71000000008</v>
      </c>
      <c r="F510" s="13">
        <f>SUM(F495:F509)</f>
        <v>593520.15520000015</v>
      </c>
      <c r="G510" s="13">
        <f>C510-F510</f>
        <v>-31101.695200000191</v>
      </c>
    </row>
    <row r="511" spans="1:7" ht="12.75">
      <c r="A511" s="34"/>
      <c r="B511" s="38"/>
      <c r="C511" s="39"/>
      <c r="D511" s="39"/>
      <c r="E511" s="39"/>
      <c r="F511" s="39"/>
      <c r="G511" s="39"/>
    </row>
    <row r="512" spans="1:7" ht="12.75">
      <c r="A512" s="34"/>
      <c r="B512" s="38"/>
      <c r="C512" s="39"/>
      <c r="D512" s="39"/>
      <c r="E512" s="39"/>
      <c r="F512" s="39"/>
      <c r="G512" s="39"/>
    </row>
    <row r="513" spans="1:8" ht="12.75">
      <c r="A513" s="34"/>
      <c r="B513" s="38" t="s">
        <v>27</v>
      </c>
      <c r="C513" s="39"/>
      <c r="D513" s="39"/>
      <c r="E513" s="39"/>
      <c r="F513" s="39"/>
      <c r="G513" s="39"/>
    </row>
    <row r="514" spans="1:8" ht="12.75">
      <c r="A514" s="34"/>
      <c r="B514" s="38"/>
      <c r="C514" s="39"/>
      <c r="D514" s="39"/>
      <c r="E514" s="39"/>
      <c r="F514" s="39"/>
      <c r="G514" s="39"/>
    </row>
    <row r="515" spans="1:8" ht="12.75">
      <c r="A515" s="34"/>
      <c r="B515" s="38"/>
      <c r="C515" s="39"/>
      <c r="D515" s="39"/>
      <c r="E515" s="39"/>
      <c r="F515" s="39"/>
      <c r="G515" s="39"/>
    </row>
    <row r="516" spans="1:8" ht="12.75">
      <c r="A516" s="34"/>
      <c r="B516" s="38"/>
      <c r="C516" s="39"/>
      <c r="D516" s="39"/>
      <c r="E516" s="39"/>
      <c r="F516" s="39"/>
      <c r="G516" s="39"/>
    </row>
    <row r="517" spans="1:8" ht="48" customHeight="1">
      <c r="A517" s="14"/>
      <c r="B517" s="43" t="s">
        <v>48</v>
      </c>
      <c r="C517" s="43"/>
      <c r="D517" s="43"/>
      <c r="E517" s="43"/>
      <c r="F517" s="43"/>
      <c r="G517" s="1"/>
      <c r="H517" s="1"/>
    </row>
    <row r="518" spans="1:8" ht="15.75">
      <c r="A518" s="14" t="s">
        <v>0</v>
      </c>
      <c r="B518" s="14"/>
      <c r="C518" s="14"/>
      <c r="D518" s="14"/>
      <c r="E518" s="29"/>
      <c r="F518" s="28"/>
      <c r="G518" s="1"/>
      <c r="H518" s="1"/>
    </row>
    <row r="519" spans="1:8" ht="5.25" customHeight="1">
      <c r="E519" s="30"/>
      <c r="F519" s="28"/>
    </row>
    <row r="520" spans="1:8" ht="25.5">
      <c r="A520" s="2" t="s">
        <v>1</v>
      </c>
      <c r="B520" s="3" t="s">
        <v>2</v>
      </c>
      <c r="C520" s="3" t="s">
        <v>3</v>
      </c>
      <c r="D520" s="3" t="s">
        <v>4</v>
      </c>
      <c r="E520" s="23" t="s">
        <v>5</v>
      </c>
      <c r="F520" s="23" t="s">
        <v>5</v>
      </c>
      <c r="G520" s="3"/>
    </row>
    <row r="521" spans="1:8" ht="12.75">
      <c r="A521" s="16">
        <v>1</v>
      </c>
      <c r="B521" s="5" t="s">
        <v>6</v>
      </c>
      <c r="C521" s="7" t="s">
        <v>7</v>
      </c>
      <c r="D521" s="6" t="s">
        <v>7</v>
      </c>
      <c r="E521" s="20">
        <v>103.36</v>
      </c>
      <c r="F521" s="18">
        <f>E521*1.12*1.2</f>
        <v>138.91584</v>
      </c>
      <c r="G521" s="8"/>
    </row>
    <row r="522" spans="1:8" ht="12.75">
      <c r="A522" s="16">
        <v>2</v>
      </c>
      <c r="B522" s="5" t="s">
        <v>8</v>
      </c>
      <c r="C522" s="11">
        <v>300.13</v>
      </c>
      <c r="D522" s="8">
        <v>275.69</v>
      </c>
      <c r="E522" s="20">
        <v>168</v>
      </c>
      <c r="F522" s="18">
        <f t="shared" ref="F522:F535" si="11">E522*1.12*1.2</f>
        <v>225.79200000000003</v>
      </c>
      <c r="G522" s="8"/>
    </row>
    <row r="523" spans="1:8" ht="12.75">
      <c r="A523" s="16">
        <v>3</v>
      </c>
      <c r="B523" s="5" t="s">
        <v>9</v>
      </c>
      <c r="C523" s="7" t="s">
        <v>7</v>
      </c>
      <c r="D523" s="6" t="s">
        <v>7</v>
      </c>
      <c r="E523" s="20">
        <v>74.430000000000007</v>
      </c>
      <c r="F523" s="18">
        <f t="shared" si="11"/>
        <v>100.03392000000001</v>
      </c>
      <c r="G523" s="8"/>
    </row>
    <row r="524" spans="1:8" ht="12.75">
      <c r="A524" s="16">
        <v>4</v>
      </c>
      <c r="B524" s="5" t="s">
        <v>10</v>
      </c>
      <c r="C524" s="7" t="s">
        <v>7</v>
      </c>
      <c r="D524" s="6" t="s">
        <v>7</v>
      </c>
      <c r="E524" s="20">
        <v>5946.05</v>
      </c>
      <c r="F524" s="18">
        <f t="shared" si="11"/>
        <v>7991.4912000000004</v>
      </c>
      <c r="G524" s="12"/>
    </row>
    <row r="525" spans="1:8" ht="12.75">
      <c r="A525" s="16">
        <v>5</v>
      </c>
      <c r="B525" s="5" t="s">
        <v>11</v>
      </c>
      <c r="C525" s="13">
        <v>5701.67</v>
      </c>
      <c r="D525" s="12">
        <v>5238.32</v>
      </c>
      <c r="E525" s="20">
        <v>2706.99</v>
      </c>
      <c r="F525" s="18">
        <f t="shared" si="11"/>
        <v>3638.1945600000004</v>
      </c>
      <c r="G525" s="12"/>
    </row>
    <row r="526" spans="1:8" ht="12.75">
      <c r="A526" s="16">
        <v>6</v>
      </c>
      <c r="B526" s="5" t="s">
        <v>12</v>
      </c>
      <c r="C526" s="13">
        <v>39311.22</v>
      </c>
      <c r="D526" s="12">
        <v>36116.870000000003</v>
      </c>
      <c r="E526" s="20">
        <v>66725.009999999995</v>
      </c>
      <c r="F526" s="18">
        <f t="shared" si="11"/>
        <v>89678.413440000004</v>
      </c>
      <c r="G526" s="12"/>
    </row>
    <row r="527" spans="1:8" ht="12.75">
      <c r="A527" s="16">
        <v>7</v>
      </c>
      <c r="B527" s="5" t="s">
        <v>13</v>
      </c>
      <c r="C527" s="13">
        <v>5701.67</v>
      </c>
      <c r="D527" s="12">
        <v>5238.32</v>
      </c>
      <c r="E527" s="20">
        <v>6310.37</v>
      </c>
      <c r="F527" s="18">
        <f t="shared" si="11"/>
        <v>8481.1372800000008</v>
      </c>
      <c r="G527" s="12"/>
    </row>
    <row r="528" spans="1:8" ht="25.5">
      <c r="A528" s="16">
        <v>8</v>
      </c>
      <c r="B528" s="5" t="s">
        <v>14</v>
      </c>
      <c r="C528" s="13">
        <v>81473.38</v>
      </c>
      <c r="D528" s="12">
        <v>74852.899999999994</v>
      </c>
      <c r="E528" s="20">
        <v>24470.31</v>
      </c>
      <c r="F528" s="18">
        <f t="shared" si="11"/>
        <v>32888.096640000003</v>
      </c>
      <c r="G528" s="12"/>
    </row>
    <row r="529" spans="1:8" ht="38.25">
      <c r="A529" s="16">
        <v>9</v>
      </c>
      <c r="B529" s="5" t="s">
        <v>15</v>
      </c>
      <c r="C529" s="13">
        <v>5701.67</v>
      </c>
      <c r="D529" s="12">
        <v>5238.32</v>
      </c>
      <c r="E529" s="20">
        <v>11039.82</v>
      </c>
      <c r="F529" s="18">
        <f t="shared" si="11"/>
        <v>14837.51808</v>
      </c>
      <c r="G529" s="12"/>
    </row>
    <row r="530" spans="1:8" ht="12.75">
      <c r="A530" s="16">
        <v>10</v>
      </c>
      <c r="B530" s="5" t="s">
        <v>16</v>
      </c>
      <c r="C530" s="13">
        <v>14104.11</v>
      </c>
      <c r="D530" s="12">
        <v>12957.96</v>
      </c>
      <c r="E530" s="20">
        <v>1238.8</v>
      </c>
      <c r="F530" s="18">
        <f t="shared" si="11"/>
        <v>1664.9472000000001</v>
      </c>
      <c r="G530" s="12"/>
    </row>
    <row r="531" spans="1:8" ht="12.75">
      <c r="A531" s="16">
        <v>11</v>
      </c>
      <c r="B531" s="5" t="s">
        <v>17</v>
      </c>
      <c r="C531" s="13">
        <v>84737.18</v>
      </c>
      <c r="D531" s="12">
        <v>87038.89</v>
      </c>
      <c r="E531" s="20">
        <v>59202.38</v>
      </c>
      <c r="F531" s="18">
        <f t="shared" si="11"/>
        <v>79567.998720000003</v>
      </c>
      <c r="G531" s="12"/>
    </row>
    <row r="532" spans="1:8" ht="25.5">
      <c r="A532" s="16">
        <v>12</v>
      </c>
      <c r="B532" s="5" t="s">
        <v>18</v>
      </c>
      <c r="C532" s="11">
        <v>540.07000000000005</v>
      </c>
      <c r="D532" s="8">
        <v>496.26</v>
      </c>
      <c r="E532" s="20"/>
      <c r="F532" s="18">
        <f t="shared" si="11"/>
        <v>0</v>
      </c>
      <c r="G532" s="8"/>
    </row>
    <row r="533" spans="1:8" ht="25.5">
      <c r="A533" s="16">
        <v>13</v>
      </c>
      <c r="B533" s="5" t="s">
        <v>19</v>
      </c>
      <c r="C533" s="13">
        <v>6901.99</v>
      </c>
      <c r="D533" s="12">
        <v>6341.13</v>
      </c>
      <c r="E533" s="20">
        <v>12082.4</v>
      </c>
      <c r="F533" s="18">
        <f t="shared" si="11"/>
        <v>16238.7456</v>
      </c>
      <c r="G533" s="8"/>
    </row>
    <row r="534" spans="1:8" ht="38.25">
      <c r="A534" s="16">
        <v>14</v>
      </c>
      <c r="B534" s="5" t="s">
        <v>20</v>
      </c>
      <c r="C534" s="13">
        <v>5701.67</v>
      </c>
      <c r="D534" s="12">
        <v>5238.32</v>
      </c>
      <c r="E534" s="20">
        <v>3970.95</v>
      </c>
      <c r="F534" s="18">
        <f t="shared" si="11"/>
        <v>5336.9567999999999</v>
      </c>
      <c r="G534" s="12"/>
    </row>
    <row r="535" spans="1:8" ht="12.75">
      <c r="A535" s="16">
        <v>15</v>
      </c>
      <c r="B535" s="5" t="s">
        <v>21</v>
      </c>
      <c r="C535" s="13">
        <v>39911.360000000001</v>
      </c>
      <c r="D535" s="12">
        <v>36668.300000000003</v>
      </c>
      <c r="E535" s="20">
        <v>21125.02</v>
      </c>
      <c r="F535" s="18">
        <f t="shared" si="11"/>
        <v>28392.026880000001</v>
      </c>
      <c r="G535" s="12"/>
    </row>
    <row r="536" spans="1:8" ht="12.75">
      <c r="A536" s="9"/>
      <c r="B536" s="10" t="s">
        <v>22</v>
      </c>
      <c r="C536" s="13">
        <f>SUM(C521:C535)</f>
        <v>290086.12000000005</v>
      </c>
      <c r="D536" s="13">
        <f>SUM(D521:D535)</f>
        <v>275701.28000000003</v>
      </c>
      <c r="E536" s="13">
        <f>SUM(E521:E535)</f>
        <v>215163.88999999998</v>
      </c>
      <c r="F536" s="13">
        <f>SUM(F521:F535)</f>
        <v>289180.26816000004</v>
      </c>
      <c r="G536" s="13">
        <f>C536-F536</f>
        <v>905.85184000001755</v>
      </c>
    </row>
    <row r="537" spans="1:8" ht="12.75">
      <c r="A537" s="34"/>
      <c r="B537" s="38"/>
      <c r="C537" s="39"/>
      <c r="D537" s="39"/>
      <c r="E537" s="39"/>
      <c r="F537" s="39"/>
      <c r="G537" s="39"/>
    </row>
    <row r="538" spans="1:8" ht="12.75">
      <c r="A538" s="34"/>
      <c r="B538" s="38"/>
      <c r="C538" s="39"/>
      <c r="D538" s="39"/>
      <c r="E538" s="39"/>
      <c r="F538" s="39"/>
      <c r="G538" s="39"/>
    </row>
    <row r="539" spans="1:8" ht="12.75">
      <c r="A539" s="34"/>
      <c r="B539" s="38" t="s">
        <v>27</v>
      </c>
      <c r="C539" s="39"/>
      <c r="D539" s="39"/>
      <c r="E539" s="39"/>
      <c r="F539" s="39"/>
      <c r="G539" s="39"/>
    </row>
    <row r="540" spans="1:8" ht="12.75">
      <c r="A540" s="34"/>
      <c r="B540" s="38"/>
      <c r="C540" s="39"/>
      <c r="D540" s="39"/>
      <c r="E540" s="39"/>
      <c r="F540" s="39"/>
      <c r="G540" s="39"/>
    </row>
    <row r="541" spans="1:8" ht="12.75">
      <c r="A541" s="34"/>
      <c r="B541" s="38"/>
      <c r="C541" s="39"/>
      <c r="D541" s="39"/>
      <c r="E541" s="39"/>
      <c r="F541" s="39"/>
      <c r="G541" s="39"/>
    </row>
    <row r="542" spans="1:8" ht="12.75">
      <c r="A542" s="34"/>
      <c r="B542" s="38"/>
      <c r="C542" s="39"/>
      <c r="D542" s="39"/>
      <c r="E542" s="39"/>
      <c r="F542" s="39"/>
      <c r="G542" s="39"/>
    </row>
    <row r="543" spans="1:8" ht="49.5" customHeight="1">
      <c r="A543" s="14"/>
      <c r="B543" s="43" t="s">
        <v>49</v>
      </c>
      <c r="C543" s="43"/>
      <c r="D543" s="43"/>
      <c r="E543" s="43"/>
      <c r="F543" s="43"/>
      <c r="G543" s="1"/>
      <c r="H543" s="1"/>
    </row>
    <row r="544" spans="1:8" ht="15.75">
      <c r="A544" s="14" t="s">
        <v>0</v>
      </c>
      <c r="B544" s="14"/>
      <c r="C544" s="14"/>
      <c r="D544" s="14"/>
      <c r="E544" s="29"/>
      <c r="F544" s="28"/>
      <c r="G544" s="1"/>
      <c r="H544" s="1"/>
    </row>
    <row r="545" spans="1:7" ht="5.25" customHeight="1">
      <c r="E545" s="30"/>
      <c r="F545" s="28"/>
    </row>
    <row r="546" spans="1:7" ht="25.5">
      <c r="A546" s="2" t="s">
        <v>1</v>
      </c>
      <c r="B546" s="3" t="s">
        <v>2</v>
      </c>
      <c r="C546" s="3" t="s">
        <v>3</v>
      </c>
      <c r="D546" s="3" t="s">
        <v>4</v>
      </c>
      <c r="E546" s="23" t="s">
        <v>5</v>
      </c>
      <c r="F546" s="23" t="s">
        <v>5</v>
      </c>
      <c r="G546" s="3"/>
    </row>
    <row r="547" spans="1:7" ht="12.75">
      <c r="A547" s="16">
        <v>1</v>
      </c>
      <c r="B547" s="5" t="s">
        <v>6</v>
      </c>
      <c r="C547" s="7" t="s">
        <v>7</v>
      </c>
      <c r="D547" s="6" t="s">
        <v>7</v>
      </c>
      <c r="E547" s="20">
        <v>25.28</v>
      </c>
      <c r="F547" s="18">
        <f t="shared" si="10"/>
        <v>28.313600000000005</v>
      </c>
      <c r="G547" s="8"/>
    </row>
    <row r="548" spans="1:7" ht="12.75">
      <c r="A548" s="16">
        <v>2</v>
      </c>
      <c r="B548" s="5" t="s">
        <v>8</v>
      </c>
      <c r="C548" s="7" t="s">
        <v>7</v>
      </c>
      <c r="D548" s="6" t="s">
        <v>7</v>
      </c>
      <c r="E548" s="20">
        <v>25.99</v>
      </c>
      <c r="F548" s="18">
        <f t="shared" si="10"/>
        <v>29.108800000000002</v>
      </c>
      <c r="G548" s="8"/>
    </row>
    <row r="549" spans="1:7" ht="12.75">
      <c r="A549" s="16">
        <v>3</v>
      </c>
      <c r="B549" s="5" t="s">
        <v>9</v>
      </c>
      <c r="C549" s="7" t="s">
        <v>7</v>
      </c>
      <c r="D549" s="6" t="s">
        <v>7</v>
      </c>
      <c r="E549" s="20">
        <v>36.9</v>
      </c>
      <c r="F549" s="18">
        <f t="shared" si="10"/>
        <v>41.328000000000003</v>
      </c>
      <c r="G549" s="8"/>
    </row>
    <row r="550" spans="1:7" ht="12.75">
      <c r="A550" s="16">
        <v>4</v>
      </c>
      <c r="B550" s="5" t="s">
        <v>10</v>
      </c>
      <c r="C550" s="7" t="s">
        <v>7</v>
      </c>
      <c r="D550" s="6" t="s">
        <v>7</v>
      </c>
      <c r="E550" s="20">
        <v>4669.24</v>
      </c>
      <c r="F550" s="18">
        <f t="shared" si="10"/>
        <v>5229.5488000000005</v>
      </c>
      <c r="G550" s="12"/>
    </row>
    <row r="551" spans="1:7" ht="12.75">
      <c r="A551" s="16">
        <v>5</v>
      </c>
      <c r="B551" s="5" t="s">
        <v>11</v>
      </c>
      <c r="C551" s="13">
        <v>2180.64</v>
      </c>
      <c r="D551" s="12">
        <v>1897.09</v>
      </c>
      <c r="E551" s="20">
        <v>1546.91</v>
      </c>
      <c r="F551" s="18">
        <f t="shared" si="10"/>
        <v>1732.5392000000002</v>
      </c>
      <c r="G551" s="12"/>
    </row>
    <row r="552" spans="1:7" ht="12.75">
      <c r="A552" s="16">
        <v>6</v>
      </c>
      <c r="B552" s="5" t="s">
        <v>12</v>
      </c>
      <c r="C552" s="13">
        <v>18899.54</v>
      </c>
      <c r="D552" s="12">
        <v>16441.25</v>
      </c>
      <c r="E552" s="20">
        <v>37624.28</v>
      </c>
      <c r="F552" s="18">
        <f t="shared" si="10"/>
        <v>42139.193600000006</v>
      </c>
      <c r="G552" s="12"/>
    </row>
    <row r="553" spans="1:7" ht="12.75">
      <c r="A553" s="16">
        <v>7</v>
      </c>
      <c r="B553" s="5" t="s">
        <v>13</v>
      </c>
      <c r="C553" s="13">
        <v>1817.2</v>
      </c>
      <c r="D553" s="12">
        <v>1580.92</v>
      </c>
      <c r="E553" s="20">
        <v>411.16</v>
      </c>
      <c r="F553" s="18">
        <f t="shared" si="10"/>
        <v>460.49920000000009</v>
      </c>
      <c r="G553" s="12"/>
    </row>
    <row r="554" spans="1:7" ht="25.5">
      <c r="A554" s="16">
        <v>8</v>
      </c>
      <c r="B554" s="5" t="s">
        <v>14</v>
      </c>
      <c r="C554" s="13">
        <v>11267.08</v>
      </c>
      <c r="D554" s="12">
        <v>9801.52</v>
      </c>
      <c r="E554" s="20">
        <v>26231.85</v>
      </c>
      <c r="F554" s="18">
        <f t="shared" si="10"/>
        <v>29379.672000000002</v>
      </c>
      <c r="G554" s="8"/>
    </row>
    <row r="555" spans="1:7" ht="38.25">
      <c r="A555" s="16">
        <v>9</v>
      </c>
      <c r="B555" s="5" t="s">
        <v>15</v>
      </c>
      <c r="C555" s="13">
        <v>2665.3</v>
      </c>
      <c r="D555" s="12">
        <v>2318.64</v>
      </c>
      <c r="E555" s="20">
        <v>2726.55</v>
      </c>
      <c r="F555" s="18">
        <f t="shared" si="10"/>
        <v>3053.7360000000003</v>
      </c>
      <c r="G555" s="12"/>
    </row>
    <row r="556" spans="1:7" ht="12.75">
      <c r="A556" s="16">
        <v>10</v>
      </c>
      <c r="B556" s="5" t="s">
        <v>16</v>
      </c>
      <c r="C556" s="13">
        <v>5088.38</v>
      </c>
      <c r="D556" s="12">
        <v>4426.51</v>
      </c>
      <c r="E556" s="20"/>
      <c r="F556" s="18">
        <f t="shared" si="10"/>
        <v>0</v>
      </c>
      <c r="G556" s="12"/>
    </row>
    <row r="557" spans="1:7" ht="12.75">
      <c r="A557" s="16">
        <v>11</v>
      </c>
      <c r="B557" s="5" t="s">
        <v>17</v>
      </c>
      <c r="C557" s="13">
        <v>44680.46</v>
      </c>
      <c r="D557" s="12">
        <v>38868.85</v>
      </c>
      <c r="E557" s="20">
        <v>61219.1</v>
      </c>
      <c r="F557" s="18">
        <f t="shared" si="10"/>
        <v>68565.392000000007</v>
      </c>
      <c r="G557" s="12"/>
    </row>
    <row r="558" spans="1:7" ht="25.5">
      <c r="A558" s="16">
        <v>12</v>
      </c>
      <c r="B558" s="5" t="s">
        <v>18</v>
      </c>
      <c r="C558" s="11">
        <v>205.92</v>
      </c>
      <c r="D558" s="8">
        <v>179.19</v>
      </c>
      <c r="E558" s="20"/>
      <c r="F558" s="18">
        <f t="shared" si="10"/>
        <v>0</v>
      </c>
      <c r="G558" s="8"/>
    </row>
    <row r="559" spans="1:7" ht="25.5">
      <c r="A559" s="16">
        <v>13</v>
      </c>
      <c r="B559" s="5" t="s">
        <v>19</v>
      </c>
      <c r="C559" s="13">
        <v>2423.08</v>
      </c>
      <c r="D559" s="12">
        <v>2107.84</v>
      </c>
      <c r="E559" s="20">
        <v>7087.6</v>
      </c>
      <c r="F559" s="18">
        <f t="shared" si="10"/>
        <v>7938.112000000001</v>
      </c>
      <c r="G559" s="12"/>
    </row>
    <row r="560" spans="1:7" ht="38.25">
      <c r="A560" s="16">
        <v>14</v>
      </c>
      <c r="B560" s="5" t="s">
        <v>20</v>
      </c>
      <c r="C560" s="13">
        <v>2423.08</v>
      </c>
      <c r="D560" s="12">
        <v>2107.84</v>
      </c>
      <c r="E560" s="20">
        <v>2269.08</v>
      </c>
      <c r="F560" s="18">
        <f t="shared" si="10"/>
        <v>2541.3696</v>
      </c>
      <c r="G560" s="12"/>
    </row>
    <row r="561" spans="1:8" ht="12.75">
      <c r="A561" s="16">
        <v>15</v>
      </c>
      <c r="B561" s="5" t="s">
        <v>21</v>
      </c>
      <c r="C561" s="13">
        <v>29500.240000000002</v>
      </c>
      <c r="D561" s="12">
        <v>25663.08</v>
      </c>
      <c r="E561" s="20">
        <v>14020.4</v>
      </c>
      <c r="F561" s="18">
        <f t="shared" si="10"/>
        <v>15702.848000000002</v>
      </c>
      <c r="G561" s="12"/>
    </row>
    <row r="562" spans="1:8" ht="12.75">
      <c r="A562" s="9"/>
      <c r="B562" s="10" t="s">
        <v>22</v>
      </c>
      <c r="C562" s="13">
        <f>SUM(C547:C561)</f>
        <v>121150.92000000001</v>
      </c>
      <c r="D562" s="13">
        <f>SUM(D547:D561)</f>
        <v>105392.73</v>
      </c>
      <c r="E562" s="13">
        <f>SUM(E547:E561)</f>
        <v>157894.34</v>
      </c>
      <c r="F562" s="13">
        <f>SUM(F547:F561)</f>
        <v>176841.66080000001</v>
      </c>
      <c r="G562" s="13">
        <f>C562-F562</f>
        <v>-55690.7408</v>
      </c>
    </row>
    <row r="563" spans="1:8" ht="12.75">
      <c r="A563" s="34"/>
      <c r="B563" s="38"/>
      <c r="C563" s="39"/>
      <c r="D563" s="39"/>
      <c r="E563" s="39"/>
      <c r="F563" s="39"/>
      <c r="G563" s="39"/>
    </row>
    <row r="564" spans="1:8" ht="12.75">
      <c r="A564" s="34"/>
      <c r="B564" s="38"/>
      <c r="C564" s="39"/>
      <c r="D564" s="39"/>
      <c r="E564" s="39"/>
      <c r="F564" s="39"/>
      <c r="G564" s="39"/>
    </row>
    <row r="565" spans="1:8" ht="12.75">
      <c r="A565" s="34"/>
      <c r="B565" s="38" t="s">
        <v>27</v>
      </c>
      <c r="C565" s="39"/>
      <c r="D565" s="39"/>
      <c r="E565" s="39"/>
      <c r="F565" s="39"/>
      <c r="G565" s="39"/>
    </row>
    <row r="566" spans="1:8" ht="12.75">
      <c r="A566" s="34"/>
      <c r="B566" s="38"/>
      <c r="C566" s="39"/>
      <c r="D566" s="39"/>
      <c r="E566" s="39"/>
      <c r="F566" s="39"/>
      <c r="G566" s="39"/>
    </row>
    <row r="567" spans="1:8" ht="12.75">
      <c r="A567" s="34"/>
      <c r="B567" s="38"/>
      <c r="C567" s="39"/>
      <c r="D567" s="39"/>
      <c r="E567" s="39"/>
      <c r="F567" s="39"/>
      <c r="G567" s="39"/>
    </row>
    <row r="568" spans="1:8" ht="12.75">
      <c r="A568" s="34"/>
      <c r="B568" s="38"/>
      <c r="C568" s="39"/>
      <c r="D568" s="39"/>
      <c r="E568" s="39"/>
      <c r="F568" s="39"/>
      <c r="G568" s="39"/>
    </row>
    <row r="569" spans="1:8" ht="48" customHeight="1">
      <c r="A569" s="14"/>
      <c r="B569" s="43" t="s">
        <v>50</v>
      </c>
      <c r="C569" s="43"/>
      <c r="D569" s="43"/>
      <c r="E569" s="43"/>
      <c r="F569" s="43"/>
      <c r="G569" s="1"/>
      <c r="H569" s="1"/>
    </row>
    <row r="570" spans="1:8" ht="15.75">
      <c r="A570" s="14" t="s">
        <v>0</v>
      </c>
      <c r="B570" s="14"/>
      <c r="C570" s="14"/>
      <c r="D570" s="14"/>
      <c r="E570" s="29"/>
      <c r="F570" s="28"/>
      <c r="G570" s="1"/>
      <c r="H570" s="1"/>
    </row>
    <row r="571" spans="1:8" ht="5.25" customHeight="1">
      <c r="E571" s="30"/>
      <c r="F571" s="28"/>
    </row>
    <row r="572" spans="1:8" ht="25.5">
      <c r="A572" s="2" t="s">
        <v>1</v>
      </c>
      <c r="B572" s="3" t="s">
        <v>2</v>
      </c>
      <c r="C572" s="3" t="s">
        <v>3</v>
      </c>
      <c r="D572" s="3" t="s">
        <v>4</v>
      </c>
      <c r="E572" s="23" t="s">
        <v>5</v>
      </c>
      <c r="F572" s="23" t="s">
        <v>5</v>
      </c>
      <c r="G572" s="3"/>
    </row>
    <row r="573" spans="1:8" ht="12.75">
      <c r="A573" s="16">
        <v>1</v>
      </c>
      <c r="B573" s="5" t="s">
        <v>6</v>
      </c>
      <c r="C573" s="7" t="s">
        <v>7</v>
      </c>
      <c r="D573" s="6" t="s">
        <v>7</v>
      </c>
      <c r="E573" s="20">
        <v>44.27</v>
      </c>
      <c r="F573" s="18">
        <f t="shared" si="10"/>
        <v>49.582400000000007</v>
      </c>
      <c r="G573" s="8"/>
    </row>
    <row r="574" spans="1:8" ht="12.75">
      <c r="A574" s="16">
        <v>2</v>
      </c>
      <c r="B574" s="5" t="s">
        <v>8</v>
      </c>
      <c r="C574" s="7" t="s">
        <v>7</v>
      </c>
      <c r="D574" s="6" t="s">
        <v>7</v>
      </c>
      <c r="E574" s="20">
        <v>45.63</v>
      </c>
      <c r="F574" s="18">
        <f t="shared" si="10"/>
        <v>51.10560000000001</v>
      </c>
      <c r="G574" s="8"/>
    </row>
    <row r="575" spans="1:8" ht="12.75">
      <c r="A575" s="16">
        <v>3</v>
      </c>
      <c r="B575" s="5" t="s">
        <v>9</v>
      </c>
      <c r="C575" s="7" t="s">
        <v>7</v>
      </c>
      <c r="D575" s="6" t="s">
        <v>7</v>
      </c>
      <c r="E575" s="20">
        <v>64.72</v>
      </c>
      <c r="F575" s="18">
        <f t="shared" si="10"/>
        <v>72.486400000000003</v>
      </c>
      <c r="G575" s="8"/>
    </row>
    <row r="576" spans="1:8" ht="12.75">
      <c r="A576" s="16">
        <v>4</v>
      </c>
      <c r="B576" s="5" t="s">
        <v>10</v>
      </c>
      <c r="C576" s="7" t="s">
        <v>7</v>
      </c>
      <c r="D576" s="6" t="s">
        <v>7</v>
      </c>
      <c r="E576" s="20">
        <v>5911.29</v>
      </c>
      <c r="F576" s="18">
        <f t="shared" si="10"/>
        <v>6620.6448000000009</v>
      </c>
      <c r="G576" s="12"/>
    </row>
    <row r="577" spans="1:7" ht="12.75">
      <c r="A577" s="16">
        <v>5</v>
      </c>
      <c r="B577" s="5" t="s">
        <v>11</v>
      </c>
      <c r="C577" s="13">
        <v>3898.94</v>
      </c>
      <c r="D577" s="12">
        <v>3481.93</v>
      </c>
      <c r="E577" s="20">
        <v>2320.36</v>
      </c>
      <c r="F577" s="18">
        <f t="shared" si="10"/>
        <v>2598.8032000000003</v>
      </c>
      <c r="G577" s="12"/>
    </row>
    <row r="578" spans="1:7" ht="12.75">
      <c r="A578" s="16">
        <v>6</v>
      </c>
      <c r="B578" s="5" t="s">
        <v>12</v>
      </c>
      <c r="C578" s="13">
        <v>33140.660000000003</v>
      </c>
      <c r="D578" s="12">
        <v>29596.37</v>
      </c>
      <c r="E578" s="20">
        <v>57275.41</v>
      </c>
      <c r="F578" s="18">
        <f t="shared" si="10"/>
        <v>64148.459200000012</v>
      </c>
      <c r="G578" s="12"/>
    </row>
    <row r="579" spans="1:7" ht="12.75">
      <c r="A579" s="16">
        <v>7</v>
      </c>
      <c r="B579" s="5" t="s">
        <v>13</v>
      </c>
      <c r="C579" s="13">
        <v>7581.18</v>
      </c>
      <c r="D579" s="12">
        <v>6770.42</v>
      </c>
      <c r="E579" s="20">
        <v>6529.13</v>
      </c>
      <c r="F579" s="18">
        <f t="shared" si="10"/>
        <v>7312.6256000000012</v>
      </c>
      <c r="G579" s="12"/>
    </row>
    <row r="580" spans="1:7" ht="25.5">
      <c r="A580" s="16">
        <v>8</v>
      </c>
      <c r="B580" s="5" t="s">
        <v>14</v>
      </c>
      <c r="C580" s="13">
        <v>19711.189999999999</v>
      </c>
      <c r="D580" s="12">
        <v>17603.05</v>
      </c>
      <c r="E580" s="20">
        <v>37336.47</v>
      </c>
      <c r="F580" s="18">
        <f t="shared" si="10"/>
        <v>41816.846400000002</v>
      </c>
      <c r="G580" s="12"/>
    </row>
    <row r="581" spans="1:7" ht="38.25">
      <c r="A581" s="16">
        <v>9</v>
      </c>
      <c r="B581" s="5" t="s">
        <v>15</v>
      </c>
      <c r="C581" s="13">
        <v>4548.7</v>
      </c>
      <c r="D581" s="12">
        <v>4062.23</v>
      </c>
      <c r="E581" s="20">
        <v>3209.71</v>
      </c>
      <c r="F581" s="18">
        <f t="shared" si="10"/>
        <v>3594.8752000000004</v>
      </c>
      <c r="G581" s="12"/>
    </row>
    <row r="582" spans="1:7" ht="12.75">
      <c r="A582" s="16">
        <v>10</v>
      </c>
      <c r="B582" s="5" t="s">
        <v>16</v>
      </c>
      <c r="C582" s="13">
        <v>8880.83</v>
      </c>
      <c r="D582" s="12">
        <v>7931.09</v>
      </c>
      <c r="E582" s="20" t="s">
        <v>7</v>
      </c>
      <c r="F582" s="18">
        <v>0</v>
      </c>
      <c r="G582" s="12"/>
    </row>
    <row r="583" spans="1:7" ht="12.75">
      <c r="A583" s="16">
        <v>11</v>
      </c>
      <c r="B583" s="5" t="s">
        <v>17</v>
      </c>
      <c r="C583" s="13">
        <v>78238.02</v>
      </c>
      <c r="D583" s="12">
        <v>69870.64</v>
      </c>
      <c r="E583" s="20">
        <v>110697.33</v>
      </c>
      <c r="F583" s="18">
        <f t="shared" si="10"/>
        <v>123981.00960000002</v>
      </c>
      <c r="G583" s="12"/>
    </row>
    <row r="584" spans="1:7" ht="25.5">
      <c r="A584" s="16">
        <v>12</v>
      </c>
      <c r="B584" s="5" t="s">
        <v>18</v>
      </c>
      <c r="C584" s="11">
        <v>346.51</v>
      </c>
      <c r="D584" s="8">
        <v>309.51</v>
      </c>
      <c r="E584" s="20"/>
      <c r="F584" s="18">
        <f t="shared" si="10"/>
        <v>0</v>
      </c>
      <c r="G584" s="8"/>
    </row>
    <row r="585" spans="1:7" ht="25.5">
      <c r="A585" s="16">
        <v>13</v>
      </c>
      <c r="B585" s="5" t="s">
        <v>19</v>
      </c>
      <c r="C585" s="13">
        <v>4332.08</v>
      </c>
      <c r="D585" s="12">
        <v>3868.84</v>
      </c>
      <c r="E585" s="20">
        <v>10471.49</v>
      </c>
      <c r="F585" s="18">
        <f>E585*1.12</f>
        <v>11728.068800000001</v>
      </c>
      <c r="G585" s="12"/>
    </row>
    <row r="586" spans="1:7" ht="38.25">
      <c r="A586" s="16">
        <v>14</v>
      </c>
      <c r="B586" s="5" t="s">
        <v>20</v>
      </c>
      <c r="C586" s="13">
        <v>4332.08</v>
      </c>
      <c r="D586" s="12">
        <v>3868.84</v>
      </c>
      <c r="E586" s="20">
        <v>4462.78</v>
      </c>
      <c r="F586" s="18">
        <f>E586*1.12</f>
        <v>4998.3136000000004</v>
      </c>
      <c r="G586" s="12"/>
    </row>
    <row r="587" spans="1:7" ht="12.75">
      <c r="A587" s="16">
        <v>15</v>
      </c>
      <c r="B587" s="5" t="s">
        <v>21</v>
      </c>
      <c r="C587" s="13">
        <v>51595.75</v>
      </c>
      <c r="D587" s="12">
        <v>46077.42</v>
      </c>
      <c r="E587" s="20">
        <v>24784.080000000002</v>
      </c>
      <c r="F587" s="18">
        <f>E587*1.12</f>
        <v>27758.169600000005</v>
      </c>
      <c r="G587" s="12"/>
    </row>
    <row r="588" spans="1:7" ht="12.75">
      <c r="A588" s="9"/>
      <c r="B588" s="10" t="s">
        <v>22</v>
      </c>
      <c r="C588" s="13">
        <f>SUM(C573:C587)</f>
        <v>216605.94</v>
      </c>
      <c r="D588" s="13">
        <f>SUM(D573:D587)</f>
        <v>193440.33999999997</v>
      </c>
      <c r="E588" s="13">
        <f>SUM(E573:E587)</f>
        <v>263152.67</v>
      </c>
      <c r="F588" s="13">
        <f>SUM(F573:F587)</f>
        <v>294730.99040000007</v>
      </c>
      <c r="G588" s="13">
        <f>C588-F588</f>
        <v>-78125.050400000066</v>
      </c>
    </row>
    <row r="589" spans="1:7" ht="12.75">
      <c r="A589" s="34"/>
      <c r="B589" s="38"/>
      <c r="C589" s="39"/>
      <c r="D589" s="39"/>
      <c r="E589" s="39"/>
      <c r="F589" s="39"/>
      <c r="G589" s="39"/>
    </row>
    <row r="590" spans="1:7" ht="12.75">
      <c r="A590" s="34"/>
      <c r="B590" s="38"/>
      <c r="C590" s="39"/>
      <c r="D590" s="39"/>
      <c r="E590" s="39"/>
      <c r="F590" s="39"/>
      <c r="G590" s="39"/>
    </row>
    <row r="591" spans="1:7" ht="12.75">
      <c r="A591" s="34"/>
      <c r="B591" s="38" t="s">
        <v>27</v>
      </c>
      <c r="C591" s="39"/>
      <c r="D591" s="39"/>
      <c r="E591" s="39"/>
      <c r="F591" s="39"/>
      <c r="G591" s="39"/>
    </row>
    <row r="592" spans="1:7" ht="12.75">
      <c r="A592" s="34"/>
      <c r="B592" s="38"/>
      <c r="C592" s="39"/>
      <c r="D592" s="39"/>
      <c r="E592" s="39"/>
      <c r="F592" s="39"/>
      <c r="G592" s="39"/>
    </row>
    <row r="593" spans="1:8" ht="12.75">
      <c r="A593" s="34"/>
      <c r="B593" s="38"/>
      <c r="C593" s="39"/>
      <c r="D593" s="39"/>
      <c r="E593" s="39"/>
      <c r="F593" s="39"/>
      <c r="G593" s="39"/>
    </row>
    <row r="594" spans="1:8" ht="12.75">
      <c r="A594" s="34"/>
      <c r="B594" s="38"/>
      <c r="C594" s="39"/>
      <c r="D594" s="39"/>
      <c r="E594" s="39"/>
      <c r="F594" s="39"/>
      <c r="G594" s="39"/>
    </row>
    <row r="595" spans="1:8" ht="50.25" customHeight="1">
      <c r="A595" s="14"/>
      <c r="B595" s="43" t="s">
        <v>51</v>
      </c>
      <c r="C595" s="43"/>
      <c r="D595" s="43"/>
      <c r="E595" s="43"/>
      <c r="F595" s="43"/>
      <c r="G595" s="1"/>
      <c r="H595" s="1"/>
    </row>
    <row r="596" spans="1:8" ht="15.75">
      <c r="A596" s="14" t="s">
        <v>0</v>
      </c>
      <c r="B596" s="14"/>
      <c r="C596" s="14"/>
      <c r="D596" s="14"/>
      <c r="E596" s="29"/>
      <c r="F596" s="28"/>
      <c r="G596" s="1"/>
      <c r="H596" s="1"/>
    </row>
    <row r="597" spans="1:8" ht="5.25" customHeight="1">
      <c r="E597" s="30"/>
      <c r="F597" s="28"/>
    </row>
    <row r="598" spans="1:8" ht="25.5">
      <c r="A598" s="2" t="s">
        <v>1</v>
      </c>
      <c r="B598" s="3" t="s">
        <v>2</v>
      </c>
      <c r="C598" s="3" t="s">
        <v>3</v>
      </c>
      <c r="D598" s="3" t="s">
        <v>4</v>
      </c>
      <c r="E598" s="23" t="s">
        <v>5</v>
      </c>
      <c r="F598" s="23" t="s">
        <v>5</v>
      </c>
      <c r="G598" s="3"/>
    </row>
    <row r="599" spans="1:8" ht="12.75">
      <c r="A599" s="16">
        <v>1</v>
      </c>
      <c r="B599" s="5" t="s">
        <v>6</v>
      </c>
      <c r="C599" s="11">
        <v>562.79999999999995</v>
      </c>
      <c r="D599" s="8">
        <v>515.13</v>
      </c>
      <c r="E599" s="20">
        <v>120.04</v>
      </c>
      <c r="F599" s="18">
        <f>E599*1.12*1.2</f>
        <v>161.33376000000001</v>
      </c>
      <c r="G599" s="12"/>
    </row>
    <row r="600" spans="1:8" ht="12.75">
      <c r="A600" s="16">
        <v>2</v>
      </c>
      <c r="B600" s="5" t="s">
        <v>8</v>
      </c>
      <c r="C600" s="11">
        <v>562.79999999999995</v>
      </c>
      <c r="D600" s="8">
        <v>515.13</v>
      </c>
      <c r="E600" s="20">
        <v>123.78</v>
      </c>
      <c r="F600" s="18">
        <f t="shared" ref="F600:F613" si="12">E600*1.12*1.2</f>
        <v>166.36032</v>
      </c>
      <c r="G600" s="12"/>
    </row>
    <row r="601" spans="1:8" ht="12.75">
      <c r="A601" s="16">
        <v>3</v>
      </c>
      <c r="B601" s="5" t="s">
        <v>9</v>
      </c>
      <c r="C601" s="7" t="s">
        <v>7</v>
      </c>
      <c r="D601" s="6" t="s">
        <v>7</v>
      </c>
      <c r="E601" s="20">
        <v>137.34</v>
      </c>
      <c r="F601" s="18">
        <f t="shared" si="12"/>
        <v>184.58496000000002</v>
      </c>
      <c r="G601" s="8"/>
    </row>
    <row r="602" spans="1:8" ht="12.75">
      <c r="A602" s="16">
        <v>4</v>
      </c>
      <c r="B602" s="5" t="s">
        <v>10</v>
      </c>
      <c r="C602" s="7" t="s">
        <v>7</v>
      </c>
      <c r="D602" s="6" t="s">
        <v>7</v>
      </c>
      <c r="E602" s="20">
        <v>9297.76</v>
      </c>
      <c r="F602" s="18">
        <f t="shared" si="12"/>
        <v>12496.18944</v>
      </c>
      <c r="G602" s="12"/>
    </row>
    <row r="603" spans="1:8" ht="12.75">
      <c r="A603" s="16">
        <v>5</v>
      </c>
      <c r="B603" s="5" t="s">
        <v>11</v>
      </c>
      <c r="C603" s="13">
        <v>11255.39</v>
      </c>
      <c r="D603" s="12">
        <v>10302.700000000001</v>
      </c>
      <c r="E603" s="20">
        <v>6574.25</v>
      </c>
      <c r="F603" s="18">
        <f t="shared" si="12"/>
        <v>8835.7920000000013</v>
      </c>
      <c r="G603" s="12"/>
    </row>
    <row r="604" spans="1:8" ht="12.75">
      <c r="A604" s="16">
        <v>6</v>
      </c>
      <c r="B604" s="5" t="s">
        <v>12</v>
      </c>
      <c r="C604" s="13">
        <v>78224.78</v>
      </c>
      <c r="D604" s="12">
        <v>71603.67</v>
      </c>
      <c r="E604" s="20">
        <v>161575.29</v>
      </c>
      <c r="F604" s="18">
        <f t="shared" si="12"/>
        <v>217157.18976000004</v>
      </c>
      <c r="G604" s="12"/>
    </row>
    <row r="605" spans="1:8" ht="12.75">
      <c r="A605" s="16">
        <v>7</v>
      </c>
      <c r="B605" s="5" t="s">
        <v>13</v>
      </c>
      <c r="C605" s="13">
        <v>9567.08</v>
      </c>
      <c r="D605" s="12">
        <v>8757.27</v>
      </c>
      <c r="E605" s="20">
        <v>4906.46</v>
      </c>
      <c r="F605" s="18">
        <f t="shared" si="12"/>
        <v>6594.2822400000014</v>
      </c>
      <c r="G605" s="12"/>
    </row>
    <row r="606" spans="1:8" ht="25.5">
      <c r="A606" s="16">
        <v>8</v>
      </c>
      <c r="B606" s="5" t="s">
        <v>14</v>
      </c>
      <c r="C606" s="13">
        <v>131687.76999999999</v>
      </c>
      <c r="D606" s="12">
        <v>120541.41</v>
      </c>
      <c r="E606" s="20">
        <v>126356.24</v>
      </c>
      <c r="F606" s="18">
        <f t="shared" si="12"/>
        <v>169822.78656000001</v>
      </c>
      <c r="G606" s="12"/>
    </row>
    <row r="607" spans="1:8" ht="38.25">
      <c r="A607" s="16">
        <v>9</v>
      </c>
      <c r="B607" s="5" t="s">
        <v>15</v>
      </c>
      <c r="C607" s="13">
        <v>9004.31</v>
      </c>
      <c r="D607" s="12">
        <v>8242.14</v>
      </c>
      <c r="E607" s="20">
        <v>3172.96</v>
      </c>
      <c r="F607" s="18">
        <f t="shared" si="12"/>
        <v>4264.4582400000008</v>
      </c>
      <c r="G607" s="12"/>
    </row>
    <row r="608" spans="1:8" ht="12.75">
      <c r="A608" s="16">
        <v>10</v>
      </c>
      <c r="B608" s="5" t="s">
        <v>16</v>
      </c>
      <c r="C608" s="13">
        <v>28138.44</v>
      </c>
      <c r="D608" s="12">
        <v>25756.720000000001</v>
      </c>
      <c r="E608" s="20">
        <v>11572.37</v>
      </c>
      <c r="F608" s="18">
        <f t="shared" si="12"/>
        <v>15553.265280000003</v>
      </c>
      <c r="G608" s="12"/>
    </row>
    <row r="609" spans="1:8" ht="12.75">
      <c r="A609" s="16">
        <v>11</v>
      </c>
      <c r="B609" s="5" t="s">
        <v>17</v>
      </c>
      <c r="C609" s="13">
        <v>189765.53</v>
      </c>
      <c r="D609" s="12">
        <v>173703.25</v>
      </c>
      <c r="E609" s="20">
        <v>28213.62</v>
      </c>
      <c r="F609" s="18">
        <f t="shared" si="12"/>
        <v>37919.105280000003</v>
      </c>
      <c r="G609" s="12"/>
    </row>
    <row r="610" spans="1:8" ht="25.5">
      <c r="A610" s="16">
        <v>12</v>
      </c>
      <c r="B610" s="5" t="s">
        <v>18</v>
      </c>
      <c r="C610" s="13">
        <v>1069.28</v>
      </c>
      <c r="D610" s="8">
        <v>978.73</v>
      </c>
      <c r="E610" s="20"/>
      <c r="F610" s="18">
        <f t="shared" si="12"/>
        <v>0</v>
      </c>
      <c r="G610" s="12"/>
    </row>
    <row r="611" spans="1:8" ht="25.5">
      <c r="A611" s="16">
        <v>13</v>
      </c>
      <c r="B611" s="5" t="s">
        <v>19</v>
      </c>
      <c r="C611" s="13">
        <v>13782.85</v>
      </c>
      <c r="D611" s="12">
        <v>12615.59</v>
      </c>
      <c r="E611" s="20">
        <v>29139.33</v>
      </c>
      <c r="F611" s="18">
        <f t="shared" si="12"/>
        <v>39163.259520000007</v>
      </c>
      <c r="G611" s="8"/>
    </row>
    <row r="612" spans="1:8" ht="38.25">
      <c r="A612" s="16">
        <v>14</v>
      </c>
      <c r="B612" s="5" t="s">
        <v>20</v>
      </c>
      <c r="C612" s="13">
        <v>9004.31</v>
      </c>
      <c r="D612" s="12">
        <v>8242.14</v>
      </c>
      <c r="E612" s="20">
        <v>9643.6299999999992</v>
      </c>
      <c r="F612" s="18">
        <f t="shared" si="12"/>
        <v>12961.03872</v>
      </c>
      <c r="G612" s="12"/>
    </row>
    <row r="613" spans="1:8" ht="12.75">
      <c r="A613" s="16">
        <v>15</v>
      </c>
      <c r="B613" s="5" t="s">
        <v>21</v>
      </c>
      <c r="C613" s="13">
        <v>80142.92</v>
      </c>
      <c r="D613" s="12">
        <v>73360.39</v>
      </c>
      <c r="E613" s="20">
        <v>51053.87</v>
      </c>
      <c r="F613" s="18">
        <f t="shared" si="12"/>
        <v>68616.401280000005</v>
      </c>
      <c r="G613" s="12"/>
    </row>
    <row r="614" spans="1:8" ht="12.75">
      <c r="A614" s="9"/>
      <c r="B614" s="10" t="s">
        <v>22</v>
      </c>
      <c r="C614" s="13">
        <f>SUM(C599:C613)</f>
        <v>562768.26</v>
      </c>
      <c r="D614" s="13">
        <f>SUM(D599:D613)</f>
        <v>515134.27000000008</v>
      </c>
      <c r="E614" s="13">
        <f>SUM(E599:E613)</f>
        <v>441886.94000000006</v>
      </c>
      <c r="F614" s="13">
        <f>SUM(F599:F613)</f>
        <v>593896.04736000008</v>
      </c>
      <c r="G614" s="13">
        <f>C614-F614</f>
        <v>-31127.787360000075</v>
      </c>
    </row>
    <row r="615" spans="1:8" ht="12.75">
      <c r="A615" s="34"/>
      <c r="B615" s="38"/>
      <c r="C615" s="39"/>
      <c r="D615" s="39"/>
      <c r="E615" s="39"/>
      <c r="F615" s="39"/>
      <c r="G615" s="39"/>
    </row>
    <row r="616" spans="1:8" ht="12.75">
      <c r="A616" s="34"/>
      <c r="B616" s="38"/>
      <c r="C616" s="39"/>
      <c r="D616" s="39"/>
      <c r="E616" s="39"/>
      <c r="F616" s="39"/>
      <c r="G616" s="39"/>
    </row>
    <row r="617" spans="1:8" ht="12.75">
      <c r="A617" s="34"/>
      <c r="B617" s="38" t="s">
        <v>27</v>
      </c>
      <c r="C617" s="39"/>
      <c r="D617" s="39"/>
      <c r="E617" s="39"/>
      <c r="F617" s="39"/>
      <c r="G617" s="39"/>
    </row>
    <row r="618" spans="1:8" ht="12.75">
      <c r="A618" s="34"/>
      <c r="B618" s="38"/>
      <c r="C618" s="39"/>
      <c r="D618" s="39"/>
      <c r="E618" s="39"/>
      <c r="F618" s="39"/>
      <c r="G618" s="39"/>
    </row>
    <row r="619" spans="1:8" ht="12.75">
      <c r="A619" s="34"/>
      <c r="B619" s="38"/>
      <c r="C619" s="39"/>
      <c r="D619" s="39"/>
      <c r="E619" s="39"/>
      <c r="F619" s="39"/>
      <c r="G619" s="39"/>
    </row>
    <row r="620" spans="1:8" ht="12.75">
      <c r="A620" s="34"/>
      <c r="B620" s="38"/>
      <c r="C620" s="39"/>
      <c r="D620" s="39"/>
      <c r="E620" s="39"/>
      <c r="F620" s="39"/>
      <c r="G620" s="39"/>
    </row>
    <row r="621" spans="1:8" ht="46.5" customHeight="1">
      <c r="A621" s="14"/>
      <c r="B621" s="43" t="s">
        <v>52</v>
      </c>
      <c r="C621" s="43"/>
      <c r="D621" s="43"/>
      <c r="E621" s="43"/>
      <c r="F621" s="43"/>
      <c r="G621" s="1"/>
      <c r="H621" s="1"/>
    </row>
    <row r="622" spans="1:8" ht="15.75">
      <c r="A622" s="14" t="s">
        <v>0</v>
      </c>
      <c r="B622" s="14"/>
      <c r="C622" s="14"/>
      <c r="D622" s="14"/>
      <c r="E622" s="29"/>
      <c r="F622" s="28"/>
      <c r="G622" s="1"/>
      <c r="H622" s="1"/>
    </row>
    <row r="623" spans="1:8" ht="5.25" customHeight="1">
      <c r="E623" s="30"/>
      <c r="F623" s="28"/>
    </row>
    <row r="624" spans="1:8" ht="25.5">
      <c r="A624" s="2" t="s">
        <v>1</v>
      </c>
      <c r="B624" s="3" t="s">
        <v>2</v>
      </c>
      <c r="C624" s="3" t="s">
        <v>3</v>
      </c>
      <c r="D624" s="3" t="s">
        <v>4</v>
      </c>
      <c r="E624" s="23" t="s">
        <v>5</v>
      </c>
      <c r="F624" s="23" t="s">
        <v>5</v>
      </c>
      <c r="G624" s="3"/>
    </row>
    <row r="625" spans="1:7" ht="12.75">
      <c r="A625" s="16">
        <v>1</v>
      </c>
      <c r="B625" s="5" t="s">
        <v>6</v>
      </c>
      <c r="C625" s="11">
        <v>450.92</v>
      </c>
      <c r="D625" s="8">
        <v>452.92</v>
      </c>
      <c r="E625" s="20">
        <v>115.36</v>
      </c>
      <c r="F625" s="18">
        <f>E625*1.12*1.2</f>
        <v>155.04384000000002</v>
      </c>
      <c r="G625" s="12"/>
    </row>
    <row r="626" spans="1:7" ht="12.75">
      <c r="A626" s="16">
        <v>2</v>
      </c>
      <c r="B626" s="5" t="s">
        <v>8</v>
      </c>
      <c r="C626" s="11">
        <v>450.92</v>
      </c>
      <c r="D626" s="8">
        <v>452.92</v>
      </c>
      <c r="E626" s="20">
        <v>118.95</v>
      </c>
      <c r="F626" s="18">
        <f t="shared" ref="F626:F639" si="13">E626*1.12*1.2</f>
        <v>159.86880000000002</v>
      </c>
      <c r="G626" s="12"/>
    </row>
    <row r="627" spans="1:7" ht="12.75">
      <c r="A627" s="16">
        <v>3</v>
      </c>
      <c r="B627" s="5" t="s">
        <v>9</v>
      </c>
      <c r="C627" s="7" t="s">
        <v>7</v>
      </c>
      <c r="D627" s="6" t="s">
        <v>7</v>
      </c>
      <c r="E627" s="20">
        <v>132.01</v>
      </c>
      <c r="F627" s="18">
        <f t="shared" si="13"/>
        <v>177.42143999999999</v>
      </c>
      <c r="G627" s="8"/>
    </row>
    <row r="628" spans="1:7" ht="12.75">
      <c r="A628" s="16">
        <v>4</v>
      </c>
      <c r="B628" s="5" t="s">
        <v>10</v>
      </c>
      <c r="C628" s="7" t="s">
        <v>7</v>
      </c>
      <c r="D628" s="6" t="s">
        <v>7</v>
      </c>
      <c r="E628" s="20">
        <v>16742.650000000001</v>
      </c>
      <c r="F628" s="18">
        <f t="shared" si="13"/>
        <v>22502.121600000002</v>
      </c>
      <c r="G628" s="12"/>
    </row>
    <row r="629" spans="1:7" ht="12.75">
      <c r="A629" s="16">
        <v>5</v>
      </c>
      <c r="B629" s="5" t="s">
        <v>11</v>
      </c>
      <c r="C629" s="13">
        <v>9470.0499999999993</v>
      </c>
      <c r="D629" s="12">
        <v>9511.48</v>
      </c>
      <c r="E629" s="20">
        <v>6574.25</v>
      </c>
      <c r="F629" s="18">
        <f t="shared" si="13"/>
        <v>8835.7920000000013</v>
      </c>
      <c r="G629" s="12"/>
    </row>
    <row r="630" spans="1:7" ht="12.75">
      <c r="A630" s="16">
        <v>6</v>
      </c>
      <c r="B630" s="5" t="s">
        <v>12</v>
      </c>
      <c r="C630" s="13">
        <v>64035.82</v>
      </c>
      <c r="D630" s="12">
        <v>64315.78</v>
      </c>
      <c r="E630" s="20">
        <v>160965.01999999999</v>
      </c>
      <c r="F630" s="18">
        <f t="shared" si="13"/>
        <v>216336.98688000001</v>
      </c>
      <c r="G630" s="12"/>
    </row>
    <row r="631" spans="1:7" ht="12.75">
      <c r="A631" s="16">
        <v>7</v>
      </c>
      <c r="B631" s="5" t="s">
        <v>13</v>
      </c>
      <c r="C631" s="13">
        <v>4058.66</v>
      </c>
      <c r="D631" s="12">
        <v>4076.36</v>
      </c>
      <c r="E631" s="20">
        <v>15962.08</v>
      </c>
      <c r="F631" s="18">
        <f t="shared" si="13"/>
        <v>21453.035520000001</v>
      </c>
      <c r="G631" s="12"/>
    </row>
    <row r="632" spans="1:7" ht="25.5">
      <c r="A632" s="16">
        <v>8</v>
      </c>
      <c r="B632" s="5" t="s">
        <v>14</v>
      </c>
      <c r="C632" s="13">
        <v>107778.54</v>
      </c>
      <c r="D632" s="12">
        <v>108249.79</v>
      </c>
      <c r="E632" s="20">
        <v>59572.17</v>
      </c>
      <c r="F632" s="18">
        <f t="shared" si="13"/>
        <v>80064.996480000002</v>
      </c>
      <c r="G632" s="12"/>
    </row>
    <row r="633" spans="1:7" ht="38.25">
      <c r="A633" s="16">
        <v>9</v>
      </c>
      <c r="B633" s="5" t="s">
        <v>15</v>
      </c>
      <c r="C633" s="13">
        <v>4058.66</v>
      </c>
      <c r="D633" s="12">
        <v>4076.36</v>
      </c>
      <c r="E633" s="20">
        <v>1661.58</v>
      </c>
      <c r="F633" s="18">
        <f t="shared" si="13"/>
        <v>2233.1635200000001</v>
      </c>
      <c r="G633" s="12"/>
    </row>
    <row r="634" spans="1:7" ht="12.75">
      <c r="A634" s="16">
        <v>10</v>
      </c>
      <c r="B634" s="5" t="s">
        <v>16</v>
      </c>
      <c r="C634" s="13">
        <v>23449.75</v>
      </c>
      <c r="D634" s="12">
        <v>23552.22</v>
      </c>
      <c r="E634" s="20">
        <v>11572.37</v>
      </c>
      <c r="F634" s="18">
        <f t="shared" si="13"/>
        <v>15553.265280000003</v>
      </c>
      <c r="G634" s="12"/>
    </row>
    <row r="635" spans="1:7" ht="12.75">
      <c r="A635" s="16">
        <v>11</v>
      </c>
      <c r="B635" s="5" t="s">
        <v>17</v>
      </c>
      <c r="C635" s="13">
        <v>155489.82999999999</v>
      </c>
      <c r="D635" s="12">
        <v>156169.54999999999</v>
      </c>
      <c r="E635" s="20">
        <v>5408.68</v>
      </c>
      <c r="F635" s="18">
        <f t="shared" si="13"/>
        <v>7269.2659200000007</v>
      </c>
      <c r="G635" s="12"/>
    </row>
    <row r="636" spans="1:7" ht="25.5">
      <c r="A636" s="16">
        <v>12</v>
      </c>
      <c r="B636" s="5" t="s">
        <v>18</v>
      </c>
      <c r="C636" s="11">
        <v>947.07</v>
      </c>
      <c r="D636" s="8">
        <v>951.16</v>
      </c>
      <c r="E636" s="20"/>
      <c r="F636" s="18">
        <f t="shared" si="13"/>
        <v>0</v>
      </c>
      <c r="G636" s="12"/>
    </row>
    <row r="637" spans="1:7" ht="25.5">
      <c r="A637" s="16">
        <v>13</v>
      </c>
      <c r="B637" s="5" t="s">
        <v>19</v>
      </c>
      <c r="C637" s="13">
        <v>11273.97</v>
      </c>
      <c r="D637" s="12">
        <v>11323.21</v>
      </c>
      <c r="E637" s="20">
        <v>30024.69</v>
      </c>
      <c r="F637" s="18">
        <f t="shared" si="13"/>
        <v>40353.183360000003</v>
      </c>
      <c r="G637" s="12"/>
    </row>
    <row r="638" spans="1:7" ht="38.25">
      <c r="A638" s="16">
        <v>14</v>
      </c>
      <c r="B638" s="5" t="s">
        <v>20</v>
      </c>
      <c r="C638" s="13">
        <v>4058.66</v>
      </c>
      <c r="D638" s="12">
        <v>4076.36</v>
      </c>
      <c r="E638" s="20">
        <v>9643.6299999999992</v>
      </c>
      <c r="F638" s="18">
        <f t="shared" si="13"/>
        <v>12961.03872</v>
      </c>
      <c r="G638" s="8"/>
    </row>
    <row r="639" spans="1:7" ht="12.75">
      <c r="A639" s="16">
        <v>15</v>
      </c>
      <c r="B639" s="5" t="s">
        <v>21</v>
      </c>
      <c r="C639" s="13">
        <v>65433.69</v>
      </c>
      <c r="D639" s="12">
        <v>65719.820000000007</v>
      </c>
      <c r="E639" s="20">
        <v>49341.65</v>
      </c>
      <c r="F639" s="18">
        <f t="shared" si="13"/>
        <v>66315.17760000001</v>
      </c>
      <c r="G639" s="12"/>
    </row>
    <row r="640" spans="1:7" ht="12.75">
      <c r="A640" s="9"/>
      <c r="B640" s="10" t="s">
        <v>22</v>
      </c>
      <c r="C640" s="13">
        <f>SUM(C625:C639)</f>
        <v>450956.53999999992</v>
      </c>
      <c r="D640" s="13">
        <f>SUM(D625:D639)</f>
        <v>452927.93</v>
      </c>
      <c r="E640" s="13">
        <f>SUM(E625:E639)</f>
        <v>367835.09</v>
      </c>
      <c r="F640" s="13">
        <f>SUM(F625:F639)</f>
        <v>494370.36096000002</v>
      </c>
      <c r="G640" s="13">
        <f>C640-F640</f>
        <v>-43413.820960000099</v>
      </c>
    </row>
    <row r="641" spans="1:8" ht="12.75">
      <c r="A641" s="34"/>
      <c r="B641" s="38"/>
      <c r="C641" s="39"/>
      <c r="D641" s="39"/>
      <c r="E641" s="39"/>
      <c r="F641" s="39"/>
      <c r="G641" s="39"/>
    </row>
    <row r="642" spans="1:8" ht="12.75">
      <c r="A642" s="34"/>
      <c r="B642" s="38"/>
      <c r="C642" s="39"/>
      <c r="D642" s="39"/>
      <c r="E642" s="39"/>
      <c r="F642" s="39"/>
      <c r="G642" s="39"/>
    </row>
    <row r="643" spans="1:8" ht="12.75">
      <c r="A643" s="34"/>
      <c r="B643" s="38" t="s">
        <v>27</v>
      </c>
      <c r="C643" s="39"/>
      <c r="D643" s="39"/>
      <c r="E643" s="39"/>
      <c r="F643" s="39"/>
      <c r="G643" s="39"/>
    </row>
    <row r="644" spans="1:8" ht="12.75">
      <c r="A644" s="34"/>
      <c r="B644" s="38"/>
      <c r="C644" s="39"/>
      <c r="D644" s="39"/>
      <c r="E644" s="39"/>
      <c r="F644" s="39"/>
      <c r="G644" s="39"/>
    </row>
    <row r="645" spans="1:8" ht="12.75">
      <c r="A645" s="34"/>
      <c r="B645" s="38"/>
      <c r="C645" s="39"/>
      <c r="D645" s="39"/>
      <c r="E645" s="39"/>
      <c r="F645" s="39"/>
      <c r="G645" s="39"/>
    </row>
    <row r="646" spans="1:8" ht="12.75">
      <c r="A646" s="34"/>
      <c r="B646" s="38"/>
      <c r="C646" s="39"/>
      <c r="D646" s="39"/>
      <c r="E646" s="39"/>
      <c r="F646" s="39"/>
      <c r="G646" s="39"/>
    </row>
    <row r="647" spans="1:8" ht="49.5" customHeight="1">
      <c r="A647" s="14"/>
      <c r="B647" s="43" t="s">
        <v>53</v>
      </c>
      <c r="C647" s="43"/>
      <c r="D647" s="43"/>
      <c r="E647" s="43"/>
      <c r="F647" s="43"/>
      <c r="G647" s="1"/>
      <c r="H647" s="1"/>
    </row>
    <row r="648" spans="1:8" ht="15.75">
      <c r="A648" s="14" t="s">
        <v>0</v>
      </c>
      <c r="B648" s="14"/>
      <c r="C648" s="14"/>
      <c r="D648" s="14"/>
      <c r="E648" s="29"/>
      <c r="F648" s="28"/>
      <c r="G648" s="1"/>
      <c r="H648" s="1"/>
    </row>
    <row r="649" spans="1:8" ht="5.25" customHeight="1">
      <c r="E649" s="30"/>
      <c r="F649" s="28"/>
    </row>
    <row r="650" spans="1:8" ht="25.5">
      <c r="A650" s="2" t="s">
        <v>1</v>
      </c>
      <c r="B650" s="3" t="s">
        <v>2</v>
      </c>
      <c r="C650" s="3" t="s">
        <v>3</v>
      </c>
      <c r="D650" s="3" t="s">
        <v>4</v>
      </c>
      <c r="E650" s="23" t="s">
        <v>5</v>
      </c>
      <c r="F650" s="23" t="s">
        <v>5</v>
      </c>
      <c r="G650" s="3"/>
    </row>
    <row r="651" spans="1:8" ht="12.75">
      <c r="A651" s="16">
        <v>1</v>
      </c>
      <c r="B651" s="5" t="s">
        <v>6</v>
      </c>
      <c r="C651" s="11">
        <v>856.98</v>
      </c>
      <c r="D651" s="8">
        <v>826.51</v>
      </c>
      <c r="E651" s="20" t="s">
        <v>7</v>
      </c>
      <c r="F651" s="18">
        <v>0</v>
      </c>
      <c r="G651" s="12"/>
    </row>
    <row r="652" spans="1:8" ht="12.75">
      <c r="A652" s="16">
        <v>2</v>
      </c>
      <c r="B652" s="5" t="s">
        <v>8</v>
      </c>
      <c r="C652" s="13">
        <v>1285.47</v>
      </c>
      <c r="D652" s="12">
        <v>1239.79</v>
      </c>
      <c r="E652" s="20" t="s">
        <v>7</v>
      </c>
      <c r="F652" s="18">
        <v>0</v>
      </c>
      <c r="G652" s="12"/>
    </row>
    <row r="653" spans="1:8" ht="12.75">
      <c r="A653" s="16">
        <v>3</v>
      </c>
      <c r="B653" s="5" t="s">
        <v>11</v>
      </c>
      <c r="C653" s="13">
        <v>7712.61</v>
      </c>
      <c r="D653" s="12">
        <v>7438.73</v>
      </c>
      <c r="E653" s="20">
        <v>4925</v>
      </c>
      <c r="F653" s="18">
        <f>E653*1.12*1.2</f>
        <v>6619.2000000000007</v>
      </c>
      <c r="G653" s="12"/>
    </row>
    <row r="654" spans="1:8" ht="12.75">
      <c r="A654" s="16">
        <v>4</v>
      </c>
      <c r="B654" s="5" t="s">
        <v>12</v>
      </c>
      <c r="C654" s="13">
        <v>65985.56</v>
      </c>
      <c r="D654" s="12">
        <v>63642.57</v>
      </c>
      <c r="E654" s="20">
        <v>39445.81</v>
      </c>
      <c r="F654" s="18">
        <f t="shared" ref="F654:F663" si="14">E654*1.12*1.2</f>
        <v>53015.168640000004</v>
      </c>
      <c r="G654" s="12"/>
    </row>
    <row r="655" spans="1:8" ht="12.75">
      <c r="A655" s="16">
        <v>5</v>
      </c>
      <c r="B655" s="5" t="s">
        <v>13</v>
      </c>
      <c r="C655" s="13">
        <v>11568.91</v>
      </c>
      <c r="D655" s="12">
        <v>11158.13</v>
      </c>
      <c r="E655" s="20">
        <v>408.25</v>
      </c>
      <c r="F655" s="18">
        <f t="shared" si="14"/>
        <v>548.6880000000001</v>
      </c>
      <c r="G655" s="12"/>
    </row>
    <row r="656" spans="1:8" ht="25.5">
      <c r="A656" s="16">
        <v>6</v>
      </c>
      <c r="B656" s="5" t="s">
        <v>14</v>
      </c>
      <c r="C656" s="13">
        <v>38991.440000000002</v>
      </c>
      <c r="D656" s="12">
        <v>37606.97</v>
      </c>
      <c r="E656" s="20">
        <v>47334.97</v>
      </c>
      <c r="F656" s="18">
        <f t="shared" si="14"/>
        <v>63618.199680000005</v>
      </c>
      <c r="G656" s="12"/>
    </row>
    <row r="657" spans="1:8" ht="38.25">
      <c r="A657" s="16">
        <v>7</v>
      </c>
      <c r="B657" s="5" t="s">
        <v>15</v>
      </c>
      <c r="C657" s="13">
        <v>8998.07</v>
      </c>
      <c r="D657" s="12">
        <v>8678.5400000000009</v>
      </c>
      <c r="E657" s="20">
        <v>8277.67</v>
      </c>
      <c r="F657" s="18">
        <f t="shared" si="14"/>
        <v>11125.188480000001</v>
      </c>
      <c r="G657" s="12"/>
    </row>
    <row r="658" spans="1:8" ht="12.75">
      <c r="A658" s="16">
        <v>8</v>
      </c>
      <c r="B658" s="5" t="s">
        <v>16</v>
      </c>
      <c r="C658" s="13">
        <v>17567.560000000001</v>
      </c>
      <c r="D658" s="12">
        <v>16943.79</v>
      </c>
      <c r="E658" s="20" t="s">
        <v>7</v>
      </c>
      <c r="F658" s="18">
        <v>0</v>
      </c>
      <c r="G658" s="12"/>
    </row>
    <row r="659" spans="1:8" ht="12.75">
      <c r="A659" s="16">
        <v>9</v>
      </c>
      <c r="B659" s="5" t="s">
        <v>17</v>
      </c>
      <c r="C659" s="13">
        <v>155323.03</v>
      </c>
      <c r="D659" s="12">
        <v>149808.04</v>
      </c>
      <c r="E659" s="20">
        <v>185655.86</v>
      </c>
      <c r="F659" s="18">
        <f t="shared" si="14"/>
        <v>249521.47584</v>
      </c>
      <c r="G659" s="12"/>
    </row>
    <row r="660" spans="1:8" ht="25.5">
      <c r="A660" s="16">
        <v>10</v>
      </c>
      <c r="B660" s="5" t="s">
        <v>18</v>
      </c>
      <c r="C660" s="11">
        <v>214.19</v>
      </c>
      <c r="D660" s="8">
        <v>206.64</v>
      </c>
      <c r="E660" s="20" t="s">
        <v>7</v>
      </c>
      <c r="F660" s="18">
        <v>0</v>
      </c>
      <c r="G660" s="8"/>
    </row>
    <row r="661" spans="1:8" ht="25.5">
      <c r="A661" s="16">
        <v>11</v>
      </c>
      <c r="B661" s="5" t="s">
        <v>19</v>
      </c>
      <c r="C661" s="13">
        <v>8569.5300000000007</v>
      </c>
      <c r="D661" s="12">
        <v>8265.27</v>
      </c>
      <c r="E661" s="20" t="s">
        <v>7</v>
      </c>
      <c r="F661" s="18">
        <v>0</v>
      </c>
      <c r="G661" s="12"/>
    </row>
    <row r="662" spans="1:8" ht="38.25">
      <c r="A662" s="16">
        <v>12</v>
      </c>
      <c r="B662" s="5" t="s">
        <v>20</v>
      </c>
      <c r="C662" s="13">
        <v>8569.5300000000007</v>
      </c>
      <c r="D662" s="12">
        <v>8265.27</v>
      </c>
      <c r="E662" s="20" t="s">
        <v>7</v>
      </c>
      <c r="F662" s="18">
        <v>0</v>
      </c>
      <c r="G662" s="12"/>
    </row>
    <row r="663" spans="1:8" ht="12.75">
      <c r="A663" s="16">
        <v>13</v>
      </c>
      <c r="B663" s="5" t="s">
        <v>21</v>
      </c>
      <c r="C663" s="13">
        <v>102834.51</v>
      </c>
      <c r="D663" s="12">
        <v>99183.29</v>
      </c>
      <c r="E663" s="20">
        <v>40271.599999999999</v>
      </c>
      <c r="F663" s="18">
        <f t="shared" si="14"/>
        <v>54125.030400000003</v>
      </c>
      <c r="G663" s="12"/>
    </row>
    <row r="664" spans="1:8" ht="12.75">
      <c r="A664" s="9"/>
      <c r="B664" s="10" t="s">
        <v>22</v>
      </c>
      <c r="C664" s="13">
        <f>SUM(C651:C663)</f>
        <v>428477.39000000007</v>
      </c>
      <c r="D664" s="13">
        <f>SUM(D651:D663)</f>
        <v>413263.5400000001</v>
      </c>
      <c r="E664" s="13">
        <f>SUM(E651:E663)</f>
        <v>326319.15999999997</v>
      </c>
      <c r="F664" s="13">
        <f>SUM(F651:F663)</f>
        <v>438572.95104000001</v>
      </c>
      <c r="G664" s="31">
        <f>C664-F664</f>
        <v>-10095.561039999942</v>
      </c>
    </row>
    <row r="665" spans="1:8" ht="12.75">
      <c r="A665" s="34"/>
      <c r="B665" s="38"/>
      <c r="C665" s="39"/>
      <c r="D665" s="39"/>
      <c r="E665" s="39"/>
      <c r="F665" s="39"/>
      <c r="G665" s="39"/>
    </row>
    <row r="666" spans="1:8" ht="12.75">
      <c r="A666" s="34"/>
      <c r="B666" s="38"/>
      <c r="C666" s="39"/>
      <c r="D666" s="39"/>
      <c r="E666" s="39"/>
      <c r="F666" s="39"/>
      <c r="G666" s="39"/>
    </row>
    <row r="667" spans="1:8" ht="12.75">
      <c r="A667" s="34"/>
      <c r="B667" s="38" t="s">
        <v>27</v>
      </c>
      <c r="C667" s="39"/>
      <c r="D667" s="39"/>
      <c r="E667" s="39"/>
      <c r="F667" s="39"/>
      <c r="G667" s="39"/>
    </row>
    <row r="668" spans="1:8" ht="12.75">
      <c r="A668" s="34"/>
      <c r="B668" s="38"/>
      <c r="C668" s="39"/>
      <c r="D668" s="39"/>
      <c r="E668" s="39"/>
      <c r="F668" s="39"/>
      <c r="G668" s="39"/>
    </row>
    <row r="669" spans="1:8" ht="12.75">
      <c r="A669" s="34"/>
      <c r="B669" s="38"/>
      <c r="C669" s="39"/>
      <c r="D669" s="39"/>
      <c r="E669" s="39"/>
      <c r="F669" s="39"/>
      <c r="G669" s="39"/>
    </row>
    <row r="670" spans="1:8" ht="12.75">
      <c r="A670" s="34"/>
      <c r="B670" s="38"/>
      <c r="C670" s="39"/>
      <c r="D670" s="39"/>
      <c r="E670" s="39"/>
      <c r="F670" s="39"/>
      <c r="G670" s="39"/>
    </row>
    <row r="671" spans="1:8" ht="48" customHeight="1">
      <c r="A671" s="14"/>
      <c r="B671" s="43" t="s">
        <v>54</v>
      </c>
      <c r="C671" s="43"/>
      <c r="D671" s="43"/>
      <c r="E671" s="43"/>
      <c r="F671" s="43"/>
      <c r="G671" s="33"/>
      <c r="H671" s="1"/>
    </row>
    <row r="672" spans="1:8" ht="15.75">
      <c r="A672" s="14" t="s">
        <v>0</v>
      </c>
      <c r="B672" s="14"/>
      <c r="C672" s="14"/>
      <c r="D672" s="14"/>
      <c r="E672" s="29"/>
      <c r="F672" s="28"/>
      <c r="G672" s="33"/>
      <c r="H672" s="1"/>
    </row>
    <row r="673" spans="1:7" ht="5.25" customHeight="1">
      <c r="E673" s="30"/>
      <c r="F673" s="28"/>
      <c r="G673" s="34"/>
    </row>
    <row r="674" spans="1:7" ht="25.5">
      <c r="A674" s="2" t="s">
        <v>1</v>
      </c>
      <c r="B674" s="3" t="s">
        <v>2</v>
      </c>
      <c r="C674" s="3" t="s">
        <v>3</v>
      </c>
      <c r="D674" s="3" t="s">
        <v>4</v>
      </c>
      <c r="E674" s="23" t="s">
        <v>5</v>
      </c>
      <c r="F674" s="23" t="s">
        <v>5</v>
      </c>
      <c r="G674" s="32"/>
    </row>
    <row r="675" spans="1:7" ht="12.75">
      <c r="A675" s="16">
        <v>1</v>
      </c>
      <c r="B675" s="5" t="s">
        <v>6</v>
      </c>
      <c r="C675" s="11">
        <v>326.48</v>
      </c>
      <c r="D675" s="8">
        <v>308.82</v>
      </c>
      <c r="E675" s="20">
        <v>35.9</v>
      </c>
      <c r="F675" s="18">
        <f t="shared" ref="F675:F749" si="15">E675*1.12</f>
        <v>40.208000000000006</v>
      </c>
      <c r="G675" s="8"/>
    </row>
    <row r="676" spans="1:7" ht="12.75">
      <c r="A676" s="16">
        <v>2</v>
      </c>
      <c r="B676" s="5" t="s">
        <v>8</v>
      </c>
      <c r="C676" s="11">
        <v>489.72</v>
      </c>
      <c r="D676" s="8">
        <v>463.26</v>
      </c>
      <c r="E676" s="20">
        <v>37.06</v>
      </c>
      <c r="F676" s="18">
        <f t="shared" si="15"/>
        <v>41.507200000000005</v>
      </c>
      <c r="G676" s="12"/>
    </row>
    <row r="677" spans="1:7" ht="12.75">
      <c r="A677" s="16">
        <v>3</v>
      </c>
      <c r="B677" s="5" t="s">
        <v>9</v>
      </c>
      <c r="C677" s="7" t="s">
        <v>7</v>
      </c>
      <c r="D677" s="6" t="s">
        <v>7</v>
      </c>
      <c r="E677" s="20">
        <v>59.72</v>
      </c>
      <c r="F677" s="18">
        <f t="shared" si="15"/>
        <v>66.886400000000009</v>
      </c>
      <c r="G677" s="8"/>
    </row>
    <row r="678" spans="1:7" ht="12.75">
      <c r="A678" s="16">
        <v>4</v>
      </c>
      <c r="B678" s="5" t="s">
        <v>11</v>
      </c>
      <c r="C678" s="13">
        <v>3102.22</v>
      </c>
      <c r="D678" s="12">
        <v>2933.88</v>
      </c>
      <c r="E678" s="20">
        <v>1933.61</v>
      </c>
      <c r="F678" s="18">
        <f t="shared" si="15"/>
        <v>2165.6432</v>
      </c>
      <c r="G678" s="12"/>
    </row>
    <row r="679" spans="1:7" ht="12.75">
      <c r="A679" s="16">
        <v>5</v>
      </c>
      <c r="B679" s="5" t="s">
        <v>12</v>
      </c>
      <c r="C679" s="13">
        <v>26940.1</v>
      </c>
      <c r="D679" s="12">
        <v>25478.49</v>
      </c>
      <c r="E679" s="20">
        <v>47601.32</v>
      </c>
      <c r="F679" s="18">
        <f t="shared" si="15"/>
        <v>53313.478400000007</v>
      </c>
      <c r="G679" s="12"/>
    </row>
    <row r="680" spans="1:7" ht="12.75">
      <c r="A680" s="16">
        <v>6</v>
      </c>
      <c r="B680" s="5" t="s">
        <v>13</v>
      </c>
      <c r="C680" s="7" t="s">
        <v>7</v>
      </c>
      <c r="D680" s="6" t="s">
        <v>7</v>
      </c>
      <c r="E680" s="20"/>
      <c r="F680" s="18">
        <f t="shared" si="15"/>
        <v>0</v>
      </c>
      <c r="G680" s="8"/>
    </row>
    <row r="681" spans="1:7" ht="25.5">
      <c r="A681" s="16">
        <v>7</v>
      </c>
      <c r="B681" s="5" t="s">
        <v>14</v>
      </c>
      <c r="C681" s="13">
        <v>16000.82</v>
      </c>
      <c r="D681" s="12">
        <v>15132.69</v>
      </c>
      <c r="E681" s="20">
        <v>29353.68</v>
      </c>
      <c r="F681" s="18">
        <f t="shared" si="15"/>
        <v>32876.121600000006</v>
      </c>
      <c r="G681" s="12"/>
    </row>
    <row r="682" spans="1:7" ht="38.25">
      <c r="A682" s="16">
        <v>8</v>
      </c>
      <c r="B682" s="5" t="s">
        <v>15</v>
      </c>
      <c r="C682" s="7" t="s">
        <v>7</v>
      </c>
      <c r="D682" s="6" t="s">
        <v>7</v>
      </c>
      <c r="E682" s="20">
        <v>20682.28</v>
      </c>
      <c r="F682" s="18">
        <v>26340.82</v>
      </c>
      <c r="G682" s="12"/>
    </row>
    <row r="683" spans="1:7" ht="12.75">
      <c r="A683" s="16">
        <v>9</v>
      </c>
      <c r="B683" s="5" t="s">
        <v>16</v>
      </c>
      <c r="C683" s="13">
        <v>7184.1</v>
      </c>
      <c r="D683" s="12">
        <v>6794.25</v>
      </c>
      <c r="E683" s="20">
        <v>885.86</v>
      </c>
      <c r="F683" s="18">
        <f t="shared" si="15"/>
        <v>992.16320000000007</v>
      </c>
      <c r="G683" s="12"/>
    </row>
    <row r="684" spans="1:7" ht="12.75">
      <c r="A684" s="16">
        <v>10</v>
      </c>
      <c r="B684" s="5" t="s">
        <v>17</v>
      </c>
      <c r="C684" s="13">
        <v>63513.34</v>
      </c>
      <c r="D684" s="12">
        <v>60067.5</v>
      </c>
      <c r="E684" s="20">
        <v>56882.66</v>
      </c>
      <c r="F684" s="18">
        <f>E684*1.12</f>
        <v>63708.579200000007</v>
      </c>
      <c r="G684" s="12"/>
    </row>
    <row r="685" spans="1:7" ht="25.5">
      <c r="A685" s="16">
        <v>11</v>
      </c>
      <c r="B685" s="5" t="s">
        <v>18</v>
      </c>
      <c r="C685" s="11">
        <v>293.92</v>
      </c>
      <c r="D685" s="8">
        <v>277.95</v>
      </c>
      <c r="E685" s="20"/>
      <c r="F685" s="18">
        <f t="shared" si="15"/>
        <v>0</v>
      </c>
      <c r="G685" s="8"/>
    </row>
    <row r="686" spans="1:7" ht="25.5">
      <c r="A686" s="16">
        <v>12</v>
      </c>
      <c r="B686" s="5" t="s">
        <v>19</v>
      </c>
      <c r="C686" s="13">
        <v>3428.7</v>
      </c>
      <c r="D686" s="12">
        <v>3242.75</v>
      </c>
      <c r="E686" s="20">
        <v>8648.16</v>
      </c>
      <c r="F686" s="18">
        <f t="shared" si="15"/>
        <v>9685.9392000000007</v>
      </c>
      <c r="G686" s="12"/>
    </row>
    <row r="687" spans="1:7" ht="12.75">
      <c r="A687" s="16">
        <v>13</v>
      </c>
      <c r="B687" s="5" t="s">
        <v>21</v>
      </c>
      <c r="C687" s="13">
        <v>41994.04</v>
      </c>
      <c r="D687" s="12">
        <v>39715.53</v>
      </c>
      <c r="E687" s="20">
        <v>15013.05</v>
      </c>
      <c r="F687" s="18">
        <v>19885.45</v>
      </c>
      <c r="G687" s="12"/>
    </row>
    <row r="688" spans="1:7" ht="12.75">
      <c r="A688" s="9"/>
      <c r="B688" s="10" t="s">
        <v>22</v>
      </c>
      <c r="C688" s="13">
        <f>SUM(C675:C687)</f>
        <v>163273.44</v>
      </c>
      <c r="D688" s="13">
        <f>SUM(D675:D687)</f>
        <v>154415.12</v>
      </c>
      <c r="E688" s="13">
        <f>SUM(E675:E687)</f>
        <v>181133.30000000002</v>
      </c>
      <c r="F688" s="13">
        <f>SUM(F675:F687)</f>
        <v>209116.79640000002</v>
      </c>
      <c r="G688" s="13">
        <f>C688-F688</f>
        <v>-45843.356400000019</v>
      </c>
    </row>
    <row r="689" spans="1:8" ht="12.75">
      <c r="A689" s="34"/>
      <c r="B689" s="38"/>
      <c r="C689" s="39"/>
      <c r="D689" s="39"/>
      <c r="E689" s="39"/>
      <c r="F689" s="39"/>
      <c r="G689" s="39"/>
    </row>
    <row r="690" spans="1:8" ht="12.75">
      <c r="A690" s="34"/>
      <c r="B690" s="38"/>
      <c r="C690" s="39"/>
      <c r="D690" s="39"/>
      <c r="E690" s="39"/>
      <c r="F690" s="39"/>
      <c r="G690" s="39"/>
    </row>
    <row r="691" spans="1:8" ht="12.75">
      <c r="A691" s="34"/>
      <c r="B691" s="38" t="s">
        <v>27</v>
      </c>
      <c r="C691" s="39"/>
      <c r="D691" s="39"/>
      <c r="E691" s="39"/>
      <c r="F691" s="39"/>
      <c r="G691" s="39"/>
    </row>
    <row r="692" spans="1:8" ht="12.75">
      <c r="A692" s="34"/>
      <c r="B692" s="38"/>
      <c r="C692" s="39"/>
      <c r="D692" s="39"/>
      <c r="E692" s="39"/>
      <c r="F692" s="39"/>
      <c r="G692" s="39"/>
    </row>
    <row r="693" spans="1:8" ht="12.75">
      <c r="A693" s="34"/>
      <c r="B693" s="38"/>
      <c r="C693" s="39"/>
      <c r="D693" s="39"/>
      <c r="E693" s="39"/>
      <c r="F693" s="39"/>
      <c r="G693" s="39"/>
    </row>
    <row r="694" spans="1:8" ht="12.75">
      <c r="A694" s="34"/>
      <c r="B694" s="38"/>
      <c r="C694" s="39"/>
      <c r="D694" s="39"/>
      <c r="E694" s="39"/>
      <c r="F694" s="39"/>
      <c r="G694" s="39"/>
    </row>
    <row r="695" spans="1:8" ht="48" customHeight="1">
      <c r="A695" s="14"/>
      <c r="B695" s="43" t="s">
        <v>55</v>
      </c>
      <c r="C695" s="43"/>
      <c r="D695" s="43"/>
      <c r="E695" s="43"/>
      <c r="F695" s="43"/>
      <c r="G695" s="1"/>
      <c r="H695" s="1"/>
    </row>
    <row r="696" spans="1:8" ht="15.75">
      <c r="A696" s="14" t="s">
        <v>0</v>
      </c>
      <c r="B696" s="14"/>
      <c r="C696" s="14"/>
      <c r="D696" s="14"/>
      <c r="E696" s="29"/>
      <c r="F696" s="28"/>
      <c r="G696" s="1"/>
      <c r="H696" s="1"/>
    </row>
    <row r="697" spans="1:8" ht="5.25" customHeight="1">
      <c r="E697" s="30"/>
      <c r="F697" s="28"/>
    </row>
    <row r="698" spans="1:8" ht="25.5">
      <c r="A698" s="2" t="s">
        <v>1</v>
      </c>
      <c r="B698" s="3" t="s">
        <v>2</v>
      </c>
      <c r="C698" s="3" t="s">
        <v>3</v>
      </c>
      <c r="D698" s="3" t="s">
        <v>4</v>
      </c>
      <c r="E698" s="23" t="s">
        <v>5</v>
      </c>
      <c r="F698" s="23" t="s">
        <v>5</v>
      </c>
      <c r="G698" s="3"/>
    </row>
    <row r="699" spans="1:8" ht="12.75">
      <c r="A699" s="16">
        <v>1</v>
      </c>
      <c r="B699" s="5" t="s">
        <v>9</v>
      </c>
      <c r="C699" s="7" t="s">
        <v>7</v>
      </c>
      <c r="D699" s="6" t="s">
        <v>7</v>
      </c>
      <c r="E699" s="20">
        <v>19.22</v>
      </c>
      <c r="F699" s="18">
        <f t="shared" si="15"/>
        <v>21.526400000000002</v>
      </c>
      <c r="G699" s="8"/>
    </row>
    <row r="700" spans="1:8" ht="12.75">
      <c r="A700" s="16">
        <v>2</v>
      </c>
      <c r="B700" s="5" t="s">
        <v>10</v>
      </c>
      <c r="C700" s="7" t="s">
        <v>7</v>
      </c>
      <c r="D700" s="6" t="s">
        <v>7</v>
      </c>
      <c r="E700" s="20">
        <v>535.16999999999996</v>
      </c>
      <c r="F700" s="18">
        <f t="shared" si="15"/>
        <v>599.3904</v>
      </c>
      <c r="G700" s="12"/>
    </row>
    <row r="701" spans="1:8" ht="12.75">
      <c r="A701" s="16">
        <v>3</v>
      </c>
      <c r="B701" s="5" t="s">
        <v>11</v>
      </c>
      <c r="C701" s="7" t="s">
        <v>7</v>
      </c>
      <c r="D701" s="6" t="s">
        <v>7</v>
      </c>
      <c r="E701" s="20">
        <v>386.73</v>
      </c>
      <c r="F701" s="18">
        <f t="shared" si="15"/>
        <v>433.13760000000008</v>
      </c>
      <c r="G701" s="8"/>
    </row>
    <row r="702" spans="1:8" ht="12.75">
      <c r="A702" s="16">
        <v>4</v>
      </c>
      <c r="B702" s="5" t="s">
        <v>12</v>
      </c>
      <c r="C702" s="13">
        <v>5629</v>
      </c>
      <c r="D702" s="12">
        <v>5209.57</v>
      </c>
      <c r="E702" s="20">
        <v>9374.0499999999993</v>
      </c>
      <c r="F702" s="18">
        <f t="shared" si="15"/>
        <v>10498.936</v>
      </c>
      <c r="G702" s="12"/>
    </row>
    <row r="703" spans="1:8" ht="12.75">
      <c r="A703" s="16">
        <v>5</v>
      </c>
      <c r="B703" s="5" t="s">
        <v>13</v>
      </c>
      <c r="C703" s="7" t="s">
        <v>7</v>
      </c>
      <c r="D703" s="6" t="s">
        <v>7</v>
      </c>
      <c r="E703" s="20"/>
      <c r="F703" s="18">
        <f t="shared" si="15"/>
        <v>0</v>
      </c>
      <c r="G703" s="8"/>
    </row>
    <row r="704" spans="1:8" ht="25.5">
      <c r="A704" s="16">
        <v>6</v>
      </c>
      <c r="B704" s="5" t="s">
        <v>14</v>
      </c>
      <c r="C704" s="11">
        <v>774.94</v>
      </c>
      <c r="D704" s="8">
        <v>717.29</v>
      </c>
      <c r="E704" s="20">
        <v>2571.42</v>
      </c>
      <c r="F704" s="18">
        <f t="shared" si="15"/>
        <v>2879.9904000000001</v>
      </c>
      <c r="G704" s="12"/>
    </row>
    <row r="705" spans="1:10" ht="38.25">
      <c r="A705" s="16">
        <v>7</v>
      </c>
      <c r="B705" s="5" t="s">
        <v>15</v>
      </c>
      <c r="C705" s="7" t="s">
        <v>7</v>
      </c>
      <c r="D705" s="6" t="s">
        <v>7</v>
      </c>
      <c r="E705" s="20"/>
      <c r="F705" s="18">
        <f t="shared" si="15"/>
        <v>0</v>
      </c>
      <c r="G705" s="8"/>
    </row>
    <row r="706" spans="1:10" ht="12.75">
      <c r="A706" s="16">
        <v>8</v>
      </c>
      <c r="B706" s="5" t="s">
        <v>17</v>
      </c>
      <c r="C706" s="13">
        <v>13287.36</v>
      </c>
      <c r="D706" s="12">
        <v>12297.19</v>
      </c>
      <c r="E706" s="20">
        <v>12386.84</v>
      </c>
      <c r="F706" s="18">
        <v>20673.099999999999</v>
      </c>
      <c r="G706" s="12"/>
    </row>
    <row r="707" spans="1:10" ht="25.5">
      <c r="A707" s="16">
        <v>9</v>
      </c>
      <c r="B707" s="5" t="s">
        <v>18</v>
      </c>
      <c r="C707" s="7" t="s">
        <v>7</v>
      </c>
      <c r="D707" s="6" t="s">
        <v>7</v>
      </c>
      <c r="E707" s="20"/>
      <c r="F707" s="18">
        <f t="shared" si="15"/>
        <v>0</v>
      </c>
      <c r="G707" s="8"/>
      <c r="J707" s="19"/>
    </row>
    <row r="708" spans="1:10" ht="25.5">
      <c r="A708" s="16">
        <v>10</v>
      </c>
      <c r="B708" s="5" t="s">
        <v>19</v>
      </c>
      <c r="C708" s="11">
        <v>703.66</v>
      </c>
      <c r="D708" s="8">
        <v>651.19000000000005</v>
      </c>
      <c r="E708" s="20">
        <v>3446.14</v>
      </c>
      <c r="F708" s="18">
        <v>859.68</v>
      </c>
      <c r="G708" s="12"/>
    </row>
    <row r="709" spans="1:10" ht="12.75">
      <c r="A709" s="9"/>
      <c r="B709" s="10" t="s">
        <v>22</v>
      </c>
      <c r="C709" s="13">
        <f>SUM(C699:C708)</f>
        <v>20394.960000000003</v>
      </c>
      <c r="D709" s="13">
        <f>SUM(D699:D708)</f>
        <v>18875.239999999998</v>
      </c>
      <c r="E709" s="13">
        <f>SUM(E699:E708)</f>
        <v>28719.57</v>
      </c>
      <c r="F709" s="13">
        <f>SUM(F699:F708)</f>
        <v>35965.760799999996</v>
      </c>
      <c r="G709" s="13">
        <f>C709-F709</f>
        <v>-15570.800799999994</v>
      </c>
    </row>
    <row r="710" spans="1:10" ht="12.75">
      <c r="A710" s="34"/>
      <c r="B710" s="38"/>
      <c r="C710" s="39"/>
      <c r="D710" s="39"/>
      <c r="E710" s="39"/>
      <c r="F710" s="39"/>
      <c r="G710" s="39"/>
    </row>
    <row r="711" spans="1:10" ht="12.75">
      <c r="A711" s="34"/>
      <c r="B711" s="38"/>
      <c r="C711" s="39"/>
      <c r="D711" s="39"/>
      <c r="E711" s="39"/>
      <c r="F711" s="39"/>
      <c r="G711" s="39"/>
    </row>
    <row r="712" spans="1:10" ht="12.75">
      <c r="A712" s="34"/>
      <c r="B712" s="38" t="s">
        <v>27</v>
      </c>
      <c r="C712" s="39"/>
      <c r="D712" s="39"/>
      <c r="E712" s="39"/>
      <c r="F712" s="39"/>
      <c r="G712" s="39"/>
    </row>
    <row r="713" spans="1:10" ht="12.75">
      <c r="A713" s="34"/>
      <c r="B713" s="38"/>
      <c r="C713" s="39"/>
      <c r="D713" s="39"/>
      <c r="E713" s="39"/>
      <c r="F713" s="39"/>
      <c r="G713" s="39"/>
    </row>
    <row r="714" spans="1:10" ht="12.75">
      <c r="A714" s="34"/>
      <c r="B714" s="38"/>
      <c r="C714" s="39"/>
      <c r="D714" s="39"/>
      <c r="E714" s="39"/>
      <c r="F714" s="39"/>
      <c r="G714" s="39"/>
    </row>
    <row r="715" spans="1:10" ht="12.75">
      <c r="A715" s="34"/>
      <c r="B715" s="38"/>
      <c r="C715" s="39"/>
      <c r="D715" s="39"/>
      <c r="E715" s="39"/>
      <c r="F715" s="39"/>
      <c r="G715" s="39"/>
    </row>
    <row r="716" spans="1:10" ht="47.25" customHeight="1">
      <c r="A716" s="14"/>
      <c r="B716" s="43" t="s">
        <v>56</v>
      </c>
      <c r="C716" s="43"/>
      <c r="D716" s="43"/>
      <c r="E716" s="43"/>
      <c r="F716" s="43"/>
      <c r="G716" s="1"/>
      <c r="H716" s="1"/>
    </row>
    <row r="717" spans="1:10" ht="15.75">
      <c r="A717" s="14" t="s">
        <v>0</v>
      </c>
      <c r="B717" s="14"/>
      <c r="C717" s="14"/>
      <c r="D717" s="14"/>
      <c r="E717" s="29"/>
      <c r="F717" s="28"/>
      <c r="G717" s="1"/>
      <c r="H717" s="1"/>
    </row>
    <row r="718" spans="1:10" ht="5.25" customHeight="1">
      <c r="E718" s="30"/>
      <c r="F718" s="28"/>
    </row>
    <row r="719" spans="1:10" ht="25.5">
      <c r="A719" s="2" t="s">
        <v>1</v>
      </c>
      <c r="B719" s="3" t="s">
        <v>2</v>
      </c>
      <c r="C719" s="3" t="s">
        <v>3</v>
      </c>
      <c r="D719" s="3" t="s">
        <v>4</v>
      </c>
      <c r="E719" s="23" t="s">
        <v>5</v>
      </c>
      <c r="F719" s="23" t="s">
        <v>5</v>
      </c>
      <c r="G719" s="3"/>
    </row>
    <row r="720" spans="1:10" ht="12.75">
      <c r="A720" s="16">
        <v>1</v>
      </c>
      <c r="B720" s="5" t="s">
        <v>9</v>
      </c>
      <c r="C720" s="7" t="s">
        <v>7</v>
      </c>
      <c r="D720" s="6" t="s">
        <v>7</v>
      </c>
      <c r="E720" s="20">
        <v>44.7</v>
      </c>
      <c r="F720" s="18">
        <f t="shared" si="15"/>
        <v>50.064000000000007</v>
      </c>
      <c r="G720" s="8"/>
    </row>
    <row r="721" spans="1:7" ht="12.75">
      <c r="A721" s="16">
        <v>2</v>
      </c>
      <c r="B721" s="5" t="s">
        <v>10</v>
      </c>
      <c r="C721" s="7" t="s">
        <v>7</v>
      </c>
      <c r="D721" s="6" t="s">
        <v>7</v>
      </c>
      <c r="E721" s="20">
        <v>1093.3599999999999</v>
      </c>
      <c r="F721" s="18">
        <f t="shared" si="15"/>
        <v>1224.5632000000001</v>
      </c>
      <c r="G721" s="12"/>
    </row>
    <row r="722" spans="1:7" ht="12.75">
      <c r="A722" s="16">
        <v>3</v>
      </c>
      <c r="B722" s="5" t="s">
        <v>11</v>
      </c>
      <c r="C722" s="13">
        <v>1215.94</v>
      </c>
      <c r="D722" s="12">
        <v>1164.3499999999999</v>
      </c>
      <c r="E722" s="20">
        <v>2140.27</v>
      </c>
      <c r="F722" s="18">
        <f t="shared" si="15"/>
        <v>2397.1024000000002</v>
      </c>
      <c r="G722" s="12"/>
    </row>
    <row r="723" spans="1:7" ht="12.75">
      <c r="A723" s="16">
        <v>4</v>
      </c>
      <c r="B723" s="5" t="s">
        <v>12</v>
      </c>
      <c r="C723" s="13">
        <v>10429.76</v>
      </c>
      <c r="D723" s="12">
        <v>9986.48</v>
      </c>
      <c r="E723" s="20">
        <v>19003.47</v>
      </c>
      <c r="F723" s="18">
        <f t="shared" si="15"/>
        <v>21283.886400000003</v>
      </c>
      <c r="G723" s="12"/>
    </row>
    <row r="724" spans="1:7" ht="12.75">
      <c r="A724" s="16">
        <v>5</v>
      </c>
      <c r="B724" s="5" t="s">
        <v>13</v>
      </c>
      <c r="C724" s="7" t="s">
        <v>7</v>
      </c>
      <c r="D724" s="6" t="s">
        <v>7</v>
      </c>
      <c r="E724" s="20"/>
      <c r="F724" s="18">
        <f t="shared" si="15"/>
        <v>0</v>
      </c>
      <c r="G724" s="8"/>
    </row>
    <row r="725" spans="1:7" ht="25.5">
      <c r="A725" s="16">
        <v>6</v>
      </c>
      <c r="B725" s="5" t="s">
        <v>14</v>
      </c>
      <c r="C725" s="13">
        <v>6220.28</v>
      </c>
      <c r="D725" s="12">
        <v>5956.07</v>
      </c>
      <c r="E725" s="20">
        <v>12841.03</v>
      </c>
      <c r="F725" s="18">
        <v>15652.63</v>
      </c>
      <c r="G725" s="12"/>
    </row>
    <row r="726" spans="1:7" ht="38.25">
      <c r="A726" s="16">
        <v>7</v>
      </c>
      <c r="B726" s="5" t="s">
        <v>15</v>
      </c>
      <c r="C726" s="7" t="s">
        <v>7</v>
      </c>
      <c r="D726" s="6" t="s">
        <v>7</v>
      </c>
      <c r="E726" s="20">
        <v>582.95000000000005</v>
      </c>
      <c r="F726" s="18">
        <v>7305.99</v>
      </c>
      <c r="G726" s="8"/>
    </row>
    <row r="727" spans="1:7" ht="12.75">
      <c r="A727" s="16">
        <v>8</v>
      </c>
      <c r="B727" s="5" t="s">
        <v>16</v>
      </c>
      <c r="C727" s="13">
        <v>2759.46</v>
      </c>
      <c r="D727" s="12">
        <v>2642.18</v>
      </c>
      <c r="E727" s="20" t="s">
        <v>7</v>
      </c>
      <c r="F727" s="18">
        <v>0</v>
      </c>
      <c r="G727" s="12"/>
    </row>
    <row r="728" spans="1:7" ht="12.75">
      <c r="A728" s="16">
        <v>9</v>
      </c>
      <c r="B728" s="5" t="s">
        <v>17</v>
      </c>
      <c r="C728" s="13">
        <v>24722.5</v>
      </c>
      <c r="D728" s="12">
        <v>23672.01</v>
      </c>
      <c r="E728" s="20">
        <v>20949.689999999999</v>
      </c>
      <c r="F728" s="18">
        <f t="shared" si="15"/>
        <v>23463.6528</v>
      </c>
      <c r="G728" s="12"/>
    </row>
    <row r="729" spans="1:7" ht="25.5">
      <c r="A729" s="16">
        <v>10</v>
      </c>
      <c r="B729" s="5" t="s">
        <v>18</v>
      </c>
      <c r="C729" s="11">
        <v>112.2</v>
      </c>
      <c r="D729" s="8">
        <v>107.48</v>
      </c>
      <c r="E729" s="20"/>
      <c r="F729" s="18">
        <f t="shared" si="15"/>
        <v>0</v>
      </c>
      <c r="G729" s="8"/>
    </row>
    <row r="730" spans="1:7" ht="25.5">
      <c r="A730" s="16">
        <v>11</v>
      </c>
      <c r="B730" s="5" t="s">
        <v>19</v>
      </c>
      <c r="C730" s="13">
        <v>1309.6600000000001</v>
      </c>
      <c r="D730" s="12">
        <v>1253.9000000000001</v>
      </c>
      <c r="E730" s="20">
        <v>3368.38</v>
      </c>
      <c r="F730" s="18">
        <f t="shared" si="15"/>
        <v>3772.5856000000003</v>
      </c>
      <c r="G730" s="12"/>
    </row>
    <row r="731" spans="1:7" ht="38.25">
      <c r="A731" s="16">
        <v>12</v>
      </c>
      <c r="B731" s="5" t="s">
        <v>20</v>
      </c>
      <c r="C731" s="7" t="s">
        <v>7</v>
      </c>
      <c r="D731" s="6" t="s">
        <v>7</v>
      </c>
      <c r="E731" s="20">
        <v>1134.54</v>
      </c>
      <c r="F731" s="18"/>
      <c r="G731" s="12"/>
    </row>
    <row r="732" spans="1:7" ht="12.75">
      <c r="A732" s="16">
        <v>13</v>
      </c>
      <c r="B732" s="5" t="s">
        <v>21</v>
      </c>
      <c r="C732" s="7" t="s">
        <v>7</v>
      </c>
      <c r="D732" s="6" t="s">
        <v>7</v>
      </c>
      <c r="E732" s="20">
        <v>5940.26</v>
      </c>
      <c r="F732" s="18"/>
      <c r="G732" s="12"/>
    </row>
    <row r="733" spans="1:7" ht="12.75">
      <c r="A733" s="9"/>
      <c r="B733" s="10" t="s">
        <v>22</v>
      </c>
      <c r="C733" s="13">
        <f>SUM(C720:C732)</f>
        <v>46769.8</v>
      </c>
      <c r="D733" s="13">
        <f>SUM(D720:D732)</f>
        <v>44782.47</v>
      </c>
      <c r="E733" s="13">
        <f>SUM(E720:E732)</f>
        <v>67098.649999999994</v>
      </c>
      <c r="F733" s="13">
        <f>SUM(F720:F732)</f>
        <v>75150.474400000006</v>
      </c>
      <c r="G733" s="13">
        <f>C733-F733</f>
        <v>-28380.674400000004</v>
      </c>
    </row>
    <row r="734" spans="1:7" ht="12.75">
      <c r="A734" s="34"/>
      <c r="B734" s="38"/>
      <c r="C734" s="39"/>
      <c r="D734" s="39"/>
      <c r="E734" s="39"/>
      <c r="F734" s="39"/>
      <c r="G734" s="39"/>
    </row>
    <row r="735" spans="1:7" ht="12.75">
      <c r="A735" s="34"/>
      <c r="B735" s="38"/>
      <c r="C735" s="39"/>
      <c r="D735" s="39"/>
      <c r="E735" s="39"/>
      <c r="F735" s="39"/>
      <c r="G735" s="39"/>
    </row>
    <row r="736" spans="1:7" ht="12.75">
      <c r="A736" s="34"/>
      <c r="B736" s="38" t="s">
        <v>27</v>
      </c>
      <c r="C736" s="39"/>
      <c r="D736" s="39"/>
      <c r="E736" s="39"/>
      <c r="F736" s="39"/>
      <c r="G736" s="39"/>
    </row>
    <row r="737" spans="1:8" ht="12.75">
      <c r="A737" s="34"/>
      <c r="B737" s="38"/>
      <c r="C737" s="39"/>
      <c r="D737" s="39"/>
      <c r="E737" s="39"/>
      <c r="F737" s="39"/>
      <c r="G737" s="39"/>
    </row>
    <row r="738" spans="1:8" ht="12.75">
      <c r="A738" s="34"/>
      <c r="B738" s="38"/>
      <c r="C738" s="39"/>
      <c r="D738" s="39"/>
      <c r="E738" s="39"/>
      <c r="F738" s="39"/>
      <c r="G738" s="39"/>
    </row>
    <row r="739" spans="1:8" ht="12.75">
      <c r="A739" s="34"/>
      <c r="B739" s="38"/>
      <c r="C739" s="39"/>
      <c r="D739" s="39"/>
      <c r="E739" s="39"/>
      <c r="F739" s="39"/>
      <c r="G739" s="39"/>
    </row>
    <row r="740" spans="1:8" ht="51" customHeight="1">
      <c r="A740" s="14"/>
      <c r="B740" s="43" t="s">
        <v>57</v>
      </c>
      <c r="C740" s="43"/>
      <c r="D740" s="43"/>
      <c r="E740" s="43"/>
      <c r="F740" s="43"/>
      <c r="G740" s="1"/>
      <c r="H740" s="1"/>
    </row>
    <row r="741" spans="1:8" ht="15.75">
      <c r="A741" s="14" t="s">
        <v>0</v>
      </c>
      <c r="B741" s="14"/>
      <c r="C741" s="14"/>
      <c r="D741" s="14"/>
      <c r="E741" s="29"/>
      <c r="F741" s="28"/>
      <c r="G741" s="1"/>
      <c r="H741" s="1"/>
    </row>
    <row r="742" spans="1:8" ht="5.25" customHeight="1">
      <c r="E742" s="30"/>
      <c r="F742" s="28"/>
    </row>
    <row r="743" spans="1:8" ht="25.5">
      <c r="A743" s="2" t="s">
        <v>1</v>
      </c>
      <c r="B743" s="3" t="s">
        <v>2</v>
      </c>
      <c r="C743" s="3" t="s">
        <v>3</v>
      </c>
      <c r="D743" s="3" t="s">
        <v>4</v>
      </c>
      <c r="E743" s="23" t="s">
        <v>5</v>
      </c>
      <c r="F743" s="23" t="s">
        <v>5</v>
      </c>
      <c r="G743" s="3"/>
    </row>
    <row r="744" spans="1:8" ht="12.75">
      <c r="A744" s="16">
        <v>1</v>
      </c>
      <c r="B744" s="5" t="s">
        <v>9</v>
      </c>
      <c r="C744" s="7" t="s">
        <v>7</v>
      </c>
      <c r="D744" s="6" t="s">
        <v>7</v>
      </c>
      <c r="E744" s="20">
        <v>44.07</v>
      </c>
      <c r="F744" s="18">
        <f t="shared" si="15"/>
        <v>49.358400000000003</v>
      </c>
      <c r="G744" s="8"/>
    </row>
    <row r="745" spans="1:8" ht="12.75">
      <c r="A745" s="16">
        <v>2</v>
      </c>
      <c r="B745" s="5" t="s">
        <v>10</v>
      </c>
      <c r="C745" s="7" t="s">
        <v>7</v>
      </c>
      <c r="D745" s="6" t="s">
        <v>7</v>
      </c>
      <c r="E745" s="20">
        <v>1091.01</v>
      </c>
      <c r="F745" s="18">
        <f t="shared" si="15"/>
        <v>1221.9312000000002</v>
      </c>
      <c r="G745" s="12"/>
    </row>
    <row r="746" spans="1:8" ht="12.75">
      <c r="A746" s="16">
        <v>3</v>
      </c>
      <c r="B746" s="5" t="s">
        <v>11</v>
      </c>
      <c r="C746" s="13">
        <v>1283.7</v>
      </c>
      <c r="D746" s="12">
        <v>1203.54</v>
      </c>
      <c r="E746" s="20">
        <v>773.37</v>
      </c>
      <c r="F746" s="18">
        <f t="shared" si="15"/>
        <v>866.17440000000011</v>
      </c>
      <c r="G746" s="12"/>
    </row>
    <row r="747" spans="1:8" ht="12.75">
      <c r="A747" s="16">
        <v>4</v>
      </c>
      <c r="B747" s="5" t="s">
        <v>12</v>
      </c>
      <c r="C747" s="13">
        <v>11009.9</v>
      </c>
      <c r="D747" s="12">
        <v>10322.81</v>
      </c>
      <c r="E747" s="20">
        <v>18977.22</v>
      </c>
      <c r="F747" s="18">
        <f t="shared" si="15"/>
        <v>21254.486400000002</v>
      </c>
      <c r="G747" s="12"/>
    </row>
    <row r="748" spans="1:8" ht="12.75">
      <c r="A748" s="16">
        <v>5</v>
      </c>
      <c r="B748" s="5" t="s">
        <v>13</v>
      </c>
      <c r="C748" s="7" t="s">
        <v>7</v>
      </c>
      <c r="D748" s="6" t="s">
        <v>7</v>
      </c>
      <c r="E748" s="20">
        <v>2.79</v>
      </c>
      <c r="F748" s="18"/>
      <c r="G748" s="8"/>
    </row>
    <row r="749" spans="1:8" ht="25.5">
      <c r="A749" s="16">
        <v>6</v>
      </c>
      <c r="B749" s="5" t="s">
        <v>14</v>
      </c>
      <c r="C749" s="13">
        <v>6566.56</v>
      </c>
      <c r="D749" s="12">
        <v>6156.71</v>
      </c>
      <c r="E749" s="20">
        <v>6971.59</v>
      </c>
      <c r="F749" s="18">
        <f t="shared" si="15"/>
        <v>7808.180800000001</v>
      </c>
      <c r="G749" s="12"/>
    </row>
    <row r="750" spans="1:8" ht="38.25">
      <c r="A750" s="16">
        <v>7</v>
      </c>
      <c r="B750" s="5" t="s">
        <v>15</v>
      </c>
      <c r="C750" s="7" t="s">
        <v>7</v>
      </c>
      <c r="D750" s="6" t="s">
        <v>7</v>
      </c>
      <c r="E750" s="20">
        <v>4018.82</v>
      </c>
      <c r="F750" s="18">
        <v>4504.2</v>
      </c>
      <c r="G750" s="12"/>
    </row>
    <row r="751" spans="1:8" ht="12.75">
      <c r="A751" s="16">
        <v>8</v>
      </c>
      <c r="B751" s="5" t="s">
        <v>16</v>
      </c>
      <c r="C751" s="13">
        <v>2913.02</v>
      </c>
      <c r="D751" s="12">
        <v>2731.15</v>
      </c>
      <c r="E751" s="20" t="s">
        <v>7</v>
      </c>
      <c r="F751" s="18">
        <v>0</v>
      </c>
      <c r="G751" s="12"/>
    </row>
    <row r="752" spans="1:8" ht="12.75">
      <c r="A752" s="16">
        <v>9</v>
      </c>
      <c r="B752" s="5" t="s">
        <v>17</v>
      </c>
      <c r="C752" s="13">
        <v>26098.16</v>
      </c>
      <c r="D752" s="12">
        <v>24469.21</v>
      </c>
      <c r="E752" s="20">
        <v>89069.42</v>
      </c>
      <c r="F752" s="18">
        <f t="shared" ref="F752:F832" si="16">E752*1.12</f>
        <v>99757.750400000004</v>
      </c>
      <c r="G752" s="12"/>
    </row>
    <row r="753" spans="1:10" ht="25.5">
      <c r="A753" s="16">
        <v>10</v>
      </c>
      <c r="B753" s="5" t="s">
        <v>18</v>
      </c>
      <c r="C753" s="11">
        <v>118.58</v>
      </c>
      <c r="D753" s="8">
        <v>111.1</v>
      </c>
      <c r="E753" s="20"/>
      <c r="F753" s="18">
        <f t="shared" si="16"/>
        <v>0</v>
      </c>
      <c r="G753" s="8"/>
    </row>
    <row r="754" spans="1:10" ht="25.5">
      <c r="A754" s="16">
        <v>11</v>
      </c>
      <c r="B754" s="5" t="s">
        <v>19</v>
      </c>
      <c r="C754" s="13">
        <v>1382.26</v>
      </c>
      <c r="D754" s="12">
        <v>1296.1199999999999</v>
      </c>
      <c r="E754" s="20">
        <v>3367.74</v>
      </c>
      <c r="F754" s="18">
        <f t="shared" si="16"/>
        <v>3771.8688000000002</v>
      </c>
      <c r="G754" s="12"/>
    </row>
    <row r="755" spans="1:10" ht="38.25">
      <c r="A755" s="16">
        <v>12</v>
      </c>
      <c r="B755" s="5" t="s">
        <v>20</v>
      </c>
      <c r="C755" s="7" t="s">
        <v>7</v>
      </c>
      <c r="D755" s="6" t="s">
        <v>7</v>
      </c>
      <c r="E755" s="20">
        <v>2545.5100000000002</v>
      </c>
      <c r="F755" s="18">
        <f t="shared" si="16"/>
        <v>2850.9712000000004</v>
      </c>
      <c r="G755" s="12"/>
      <c r="J755" s="22"/>
    </row>
    <row r="756" spans="1:10" ht="12.75">
      <c r="A756" s="16">
        <v>13</v>
      </c>
      <c r="B756" s="5" t="s">
        <v>21</v>
      </c>
      <c r="C756" s="7" t="s">
        <v>7</v>
      </c>
      <c r="D756" s="6" t="s">
        <v>7</v>
      </c>
      <c r="E756" s="20">
        <v>6253.8</v>
      </c>
      <c r="F756" s="18">
        <f t="shared" si="16"/>
        <v>7004.2560000000012</v>
      </c>
      <c r="G756" s="12"/>
    </row>
    <row r="757" spans="1:10" ht="12.75">
      <c r="A757" s="9"/>
      <c r="B757" s="10" t="s">
        <v>22</v>
      </c>
      <c r="C757" s="13">
        <f>SUM(C744:C756)</f>
        <v>49372.18</v>
      </c>
      <c r="D757" s="13">
        <f>SUM(D744:D756)</f>
        <v>46290.64</v>
      </c>
      <c r="E757" s="13">
        <f>SUM(E744:E756)</f>
        <v>133115.34</v>
      </c>
      <c r="F757" s="13">
        <f>SUM(F744:F756)</f>
        <v>149089.1776</v>
      </c>
      <c r="G757" s="13">
        <f>C757-F757</f>
        <v>-99716.997600000002</v>
      </c>
    </row>
    <row r="758" spans="1:10" ht="12.75">
      <c r="A758" s="34"/>
      <c r="B758" s="38"/>
      <c r="C758" s="39"/>
      <c r="D758" s="39"/>
      <c r="E758" s="39"/>
      <c r="F758" s="39"/>
      <c r="G758" s="39"/>
    </row>
    <row r="759" spans="1:10" ht="12.75">
      <c r="A759" s="34"/>
      <c r="B759" s="38"/>
      <c r="C759" s="39"/>
      <c r="D759" s="39"/>
      <c r="E759" s="39"/>
      <c r="F759" s="39"/>
      <c r="G759" s="39"/>
    </row>
    <row r="760" spans="1:10" ht="12.75">
      <c r="A760" s="34"/>
      <c r="B760" s="38" t="s">
        <v>27</v>
      </c>
      <c r="C760" s="39"/>
      <c r="D760" s="39"/>
      <c r="E760" s="39"/>
      <c r="F760" s="39"/>
      <c r="G760" s="39"/>
    </row>
    <row r="761" spans="1:10" ht="12.75">
      <c r="A761" s="34"/>
      <c r="B761" s="38"/>
      <c r="C761" s="39"/>
      <c r="D761" s="39"/>
      <c r="E761" s="39"/>
      <c r="F761" s="39"/>
      <c r="G761" s="39"/>
    </row>
    <row r="762" spans="1:10" ht="12.75">
      <c r="A762" s="34"/>
      <c r="B762" s="38"/>
      <c r="C762" s="39"/>
      <c r="D762" s="39"/>
      <c r="E762" s="39"/>
      <c r="F762" s="39"/>
      <c r="G762" s="39"/>
    </row>
    <row r="763" spans="1:10" ht="12.75">
      <c r="A763" s="34"/>
      <c r="B763" s="38"/>
      <c r="C763" s="39"/>
      <c r="D763" s="39"/>
      <c r="E763" s="39"/>
      <c r="F763" s="39"/>
      <c r="G763" s="39"/>
    </row>
    <row r="764" spans="1:10" ht="55.5" customHeight="1">
      <c r="A764" s="14"/>
      <c r="B764" s="43" t="s">
        <v>58</v>
      </c>
      <c r="C764" s="43"/>
      <c r="D764" s="43"/>
      <c r="E764" s="43"/>
      <c r="F764" s="43"/>
      <c r="G764" s="1"/>
      <c r="H764" s="1"/>
    </row>
    <row r="765" spans="1:10" ht="15.75">
      <c r="A765" s="14" t="s">
        <v>0</v>
      </c>
      <c r="B765" s="14"/>
      <c r="C765" s="14"/>
      <c r="D765" s="14"/>
      <c r="E765" s="29"/>
      <c r="F765" s="28"/>
      <c r="G765" s="1"/>
      <c r="H765" s="1"/>
    </row>
    <row r="766" spans="1:10" ht="5.25" customHeight="1">
      <c r="E766" s="30"/>
      <c r="F766" s="28"/>
    </row>
    <row r="767" spans="1:10" ht="25.5">
      <c r="A767" s="2" t="s">
        <v>1</v>
      </c>
      <c r="B767" s="3" t="s">
        <v>2</v>
      </c>
      <c r="C767" s="3" t="s">
        <v>3</v>
      </c>
      <c r="D767" s="3" t="s">
        <v>4</v>
      </c>
      <c r="E767" s="23" t="s">
        <v>5</v>
      </c>
      <c r="F767" s="23" t="s">
        <v>5</v>
      </c>
      <c r="G767" s="3"/>
    </row>
    <row r="768" spans="1:10" ht="12.75">
      <c r="A768" s="16">
        <v>1</v>
      </c>
      <c r="B768" s="5" t="s">
        <v>9</v>
      </c>
      <c r="C768" s="7" t="s">
        <v>7</v>
      </c>
      <c r="D768" s="6" t="s">
        <v>7</v>
      </c>
      <c r="E768" s="20">
        <v>55.09</v>
      </c>
      <c r="F768" s="18">
        <f t="shared" si="16"/>
        <v>61.700800000000008</v>
      </c>
      <c r="G768" s="8"/>
    </row>
    <row r="769" spans="1:7" ht="12.75">
      <c r="A769" s="16">
        <v>2</v>
      </c>
      <c r="B769" s="5" t="s">
        <v>10</v>
      </c>
      <c r="C769" s="7" t="s">
        <v>7</v>
      </c>
      <c r="D769" s="6" t="s">
        <v>7</v>
      </c>
      <c r="E769" s="20">
        <v>1595.39</v>
      </c>
      <c r="F769" s="18">
        <f t="shared" si="16"/>
        <v>1786.8368000000003</v>
      </c>
      <c r="G769" s="12"/>
    </row>
    <row r="770" spans="1:7" ht="12.75">
      <c r="A770" s="16">
        <v>3</v>
      </c>
      <c r="B770" s="5" t="s">
        <v>11</v>
      </c>
      <c r="C770" s="13">
        <v>1477.96</v>
      </c>
      <c r="D770" s="12">
        <v>1402.72</v>
      </c>
      <c r="E770" s="20">
        <v>2444.3200000000002</v>
      </c>
      <c r="F770" s="18">
        <f t="shared" si="16"/>
        <v>2737.6384000000003</v>
      </c>
      <c r="G770" s="12"/>
    </row>
    <row r="771" spans="1:7" ht="12.75">
      <c r="A771" s="16">
        <v>4</v>
      </c>
      <c r="B771" s="5" t="s">
        <v>12</v>
      </c>
      <c r="C771" s="13">
        <v>12912.68</v>
      </c>
      <c r="D771" s="12">
        <v>12255.25</v>
      </c>
      <c r="E771" s="20">
        <v>27640.35</v>
      </c>
      <c r="F771" s="18">
        <f t="shared" si="16"/>
        <v>30957.192000000003</v>
      </c>
      <c r="G771" s="12"/>
    </row>
    <row r="772" spans="1:7" ht="12.75">
      <c r="A772" s="16">
        <v>5</v>
      </c>
      <c r="B772" s="5" t="s">
        <v>13</v>
      </c>
      <c r="C772" s="7" t="s">
        <v>7</v>
      </c>
      <c r="D772" s="6" t="s">
        <v>7</v>
      </c>
      <c r="E772" s="20"/>
      <c r="F772" s="18">
        <f t="shared" si="16"/>
        <v>0</v>
      </c>
      <c r="G772" s="8"/>
    </row>
    <row r="773" spans="1:7" ht="25.5">
      <c r="A773" s="16">
        <v>6</v>
      </c>
      <c r="B773" s="5" t="s">
        <v>14</v>
      </c>
      <c r="C773" s="13">
        <v>7700.88</v>
      </c>
      <c r="D773" s="12">
        <v>7308.88</v>
      </c>
      <c r="E773" s="20">
        <v>11497.33</v>
      </c>
      <c r="F773" s="18">
        <f t="shared" si="16"/>
        <v>12877.009600000001</v>
      </c>
      <c r="G773" s="12"/>
    </row>
    <row r="774" spans="1:7" ht="38.25">
      <c r="A774" s="16">
        <v>7</v>
      </c>
      <c r="B774" s="5" t="s">
        <v>15</v>
      </c>
      <c r="C774" s="7" t="s">
        <v>7</v>
      </c>
      <c r="D774" s="6" t="s">
        <v>7</v>
      </c>
      <c r="E774" s="20">
        <v>892.5</v>
      </c>
      <c r="F774" s="18">
        <f t="shared" si="16"/>
        <v>999.60000000000014</v>
      </c>
      <c r="G774" s="8"/>
    </row>
    <row r="775" spans="1:7" ht="12.75">
      <c r="A775" s="16">
        <v>8</v>
      </c>
      <c r="B775" s="5" t="s">
        <v>16</v>
      </c>
      <c r="C775" s="13">
        <v>3422.54</v>
      </c>
      <c r="D775" s="12">
        <v>3248.37</v>
      </c>
      <c r="E775" s="20" t="s">
        <v>7</v>
      </c>
      <c r="F775" s="18">
        <v>0</v>
      </c>
      <c r="G775" s="12"/>
    </row>
    <row r="776" spans="1:7" ht="12.75">
      <c r="A776" s="16">
        <v>9</v>
      </c>
      <c r="B776" s="5" t="s">
        <v>17</v>
      </c>
      <c r="C776" s="13">
        <v>30414.78</v>
      </c>
      <c r="D776" s="12">
        <v>28866.28</v>
      </c>
      <c r="E776" s="20">
        <v>124932.15</v>
      </c>
      <c r="F776" s="18">
        <f t="shared" si="16"/>
        <v>139924.008</v>
      </c>
      <c r="G776" s="12"/>
    </row>
    <row r="777" spans="1:7" ht="25.5">
      <c r="A777" s="16">
        <v>10</v>
      </c>
      <c r="B777" s="5" t="s">
        <v>18</v>
      </c>
      <c r="C777" s="11">
        <v>139.91999999999999</v>
      </c>
      <c r="D777" s="8">
        <v>132.88999999999999</v>
      </c>
      <c r="E777" s="20"/>
      <c r="F777" s="18">
        <f t="shared" si="16"/>
        <v>0</v>
      </c>
      <c r="G777" s="8"/>
    </row>
    <row r="778" spans="1:7" ht="25.5">
      <c r="A778" s="16">
        <v>11</v>
      </c>
      <c r="B778" s="5" t="s">
        <v>19</v>
      </c>
      <c r="C778" s="13">
        <v>1633.5</v>
      </c>
      <c r="D778" s="12">
        <v>1550.38</v>
      </c>
      <c r="E778" s="20">
        <v>5040.7</v>
      </c>
      <c r="F778" s="18">
        <f t="shared" si="16"/>
        <v>5645.5840000000007</v>
      </c>
      <c r="G778" s="12"/>
    </row>
    <row r="779" spans="1:7" ht="38.25">
      <c r="A779" s="16">
        <v>12</v>
      </c>
      <c r="B779" s="5" t="s">
        <v>20</v>
      </c>
      <c r="C779" s="7" t="s">
        <v>7</v>
      </c>
      <c r="D779" s="6" t="s">
        <v>7</v>
      </c>
      <c r="E779" s="20">
        <v>1701.78</v>
      </c>
      <c r="F779" s="18">
        <f t="shared" si="16"/>
        <v>1905.9936000000002</v>
      </c>
      <c r="G779" s="12"/>
    </row>
    <row r="780" spans="1:7" ht="12.75">
      <c r="A780" s="16">
        <v>13</v>
      </c>
      <c r="B780" s="5" t="s">
        <v>21</v>
      </c>
      <c r="C780" s="13">
        <v>20084.68</v>
      </c>
      <c r="D780" s="12">
        <v>19062.009999999998</v>
      </c>
      <c r="E780" s="20">
        <v>9563.93</v>
      </c>
      <c r="F780" s="18">
        <f t="shared" si="16"/>
        <v>10711.601600000002</v>
      </c>
      <c r="G780" s="12"/>
    </row>
    <row r="781" spans="1:7" ht="12.75">
      <c r="A781" s="9"/>
      <c r="B781" s="10" t="s">
        <v>22</v>
      </c>
      <c r="C781" s="13">
        <f>SUM(C768:C780)</f>
        <v>77786.94</v>
      </c>
      <c r="D781" s="13">
        <f>SUM(D768:D780)</f>
        <v>73826.78</v>
      </c>
      <c r="E781" s="13">
        <f>SUM(E768:E780)</f>
        <v>185363.54</v>
      </c>
      <c r="F781" s="13">
        <f>SUM(F768:F780)</f>
        <v>207607.1648</v>
      </c>
      <c r="G781" s="13">
        <f>C781-F781</f>
        <v>-129820.2248</v>
      </c>
    </row>
    <row r="782" spans="1:7" ht="12.75">
      <c r="A782" s="34"/>
      <c r="B782" s="38"/>
      <c r="C782" s="39"/>
      <c r="D782" s="39"/>
      <c r="E782" s="39"/>
      <c r="F782" s="39"/>
      <c r="G782" s="39"/>
    </row>
    <row r="783" spans="1:7" ht="12.75">
      <c r="A783" s="34"/>
      <c r="B783" s="38"/>
      <c r="C783" s="39"/>
      <c r="D783" s="39"/>
      <c r="E783" s="39"/>
      <c r="F783" s="39"/>
      <c r="G783" s="39"/>
    </row>
    <row r="784" spans="1:7" ht="12.75">
      <c r="A784" s="34"/>
      <c r="B784" s="38" t="s">
        <v>27</v>
      </c>
      <c r="C784" s="39"/>
      <c r="D784" s="39"/>
      <c r="E784" s="39"/>
      <c r="F784" s="39"/>
      <c r="G784" s="39"/>
    </row>
    <row r="785" spans="1:8" ht="12.75">
      <c r="A785" s="34"/>
      <c r="B785" s="38"/>
      <c r="C785" s="39"/>
      <c r="D785" s="39"/>
      <c r="E785" s="39"/>
      <c r="F785" s="39"/>
      <c r="G785" s="39"/>
    </row>
    <row r="786" spans="1:8" ht="12.75">
      <c r="A786" s="34"/>
      <c r="B786" s="38"/>
      <c r="C786" s="39"/>
      <c r="D786" s="39"/>
      <c r="E786" s="39"/>
      <c r="F786" s="39"/>
      <c r="G786" s="39"/>
    </row>
    <row r="787" spans="1:8" ht="12.75">
      <c r="A787" s="34"/>
      <c r="B787" s="38"/>
      <c r="C787" s="39"/>
      <c r="D787" s="39"/>
      <c r="E787" s="39"/>
      <c r="F787" s="39"/>
      <c r="G787" s="39"/>
    </row>
    <row r="788" spans="1:8" ht="56.25" customHeight="1">
      <c r="A788" s="14"/>
      <c r="B788" s="43" t="s">
        <v>59</v>
      </c>
      <c r="C788" s="43"/>
      <c r="D788" s="43"/>
      <c r="E788" s="43"/>
      <c r="F788" s="43"/>
      <c r="G788" s="1"/>
      <c r="H788" s="1"/>
    </row>
    <row r="789" spans="1:8" ht="15.75">
      <c r="A789" s="14" t="s">
        <v>0</v>
      </c>
      <c r="B789" s="14"/>
      <c r="C789" s="14"/>
      <c r="D789" s="14"/>
      <c r="E789" s="29"/>
      <c r="F789" s="28"/>
      <c r="G789" s="1"/>
      <c r="H789" s="1"/>
    </row>
    <row r="790" spans="1:8" ht="5.25" customHeight="1">
      <c r="E790" s="30"/>
      <c r="F790" s="28"/>
    </row>
    <row r="791" spans="1:8" ht="25.5">
      <c r="A791" s="2" t="s">
        <v>1</v>
      </c>
      <c r="B791" s="3" t="s">
        <v>2</v>
      </c>
      <c r="C791" s="3" t="s">
        <v>3</v>
      </c>
      <c r="D791" s="3" t="s">
        <v>4</v>
      </c>
      <c r="E791" s="23" t="s">
        <v>5</v>
      </c>
      <c r="F791" s="23" t="s">
        <v>5</v>
      </c>
      <c r="G791" s="3"/>
    </row>
    <row r="792" spans="1:8" ht="12.75">
      <c r="A792" s="16">
        <v>1</v>
      </c>
      <c r="B792" s="5" t="s">
        <v>6</v>
      </c>
      <c r="C792" s="11">
        <v>208.51</v>
      </c>
      <c r="D792" s="8">
        <v>181.08</v>
      </c>
      <c r="E792" s="20">
        <v>22.98</v>
      </c>
      <c r="F792" s="18">
        <f t="shared" si="16"/>
        <v>25.737600000000004</v>
      </c>
      <c r="G792" s="8"/>
    </row>
    <row r="793" spans="1:8" ht="12.75">
      <c r="A793" s="16">
        <v>2</v>
      </c>
      <c r="B793" s="5" t="s">
        <v>8</v>
      </c>
      <c r="C793" s="11">
        <v>312.77999999999997</v>
      </c>
      <c r="D793" s="8">
        <v>271.62</v>
      </c>
      <c r="E793" s="20">
        <v>23.72</v>
      </c>
      <c r="F793" s="18">
        <f t="shared" si="16"/>
        <v>26.566400000000002</v>
      </c>
      <c r="G793" s="8"/>
    </row>
    <row r="794" spans="1:8" ht="12.75">
      <c r="A794" s="16">
        <v>3</v>
      </c>
      <c r="B794" s="5" t="s">
        <v>9</v>
      </c>
      <c r="C794" s="7" t="s">
        <v>7</v>
      </c>
      <c r="D794" s="6" t="s">
        <v>7</v>
      </c>
      <c r="E794" s="20">
        <v>26.33</v>
      </c>
      <c r="F794" s="18">
        <f t="shared" si="16"/>
        <v>29.489599999999999</v>
      </c>
      <c r="G794" s="8"/>
    </row>
    <row r="795" spans="1:8" ht="12.75">
      <c r="A795" s="16">
        <v>4</v>
      </c>
      <c r="B795" s="5" t="s">
        <v>10</v>
      </c>
      <c r="C795" s="7" t="s">
        <v>7</v>
      </c>
      <c r="D795" s="6" t="s">
        <v>7</v>
      </c>
      <c r="E795" s="20">
        <v>1662.45</v>
      </c>
      <c r="F795" s="18">
        <f t="shared" si="16"/>
        <v>1861.9440000000002</v>
      </c>
      <c r="G795" s="12"/>
    </row>
    <row r="796" spans="1:8" ht="12.75">
      <c r="A796" s="16">
        <v>5</v>
      </c>
      <c r="B796" s="5" t="s">
        <v>11</v>
      </c>
      <c r="C796" s="13">
        <v>1980.87</v>
      </c>
      <c r="D796" s="12">
        <v>1720.2</v>
      </c>
      <c r="E796" s="20">
        <v>3210.46</v>
      </c>
      <c r="F796" s="18">
        <f t="shared" si="16"/>
        <v>3595.7152000000006</v>
      </c>
      <c r="G796" s="12"/>
    </row>
    <row r="797" spans="1:8" ht="12.75">
      <c r="A797" s="16">
        <v>6</v>
      </c>
      <c r="B797" s="5" t="s">
        <v>12</v>
      </c>
      <c r="C797" s="13">
        <v>17202.3</v>
      </c>
      <c r="D797" s="12">
        <v>14938.75</v>
      </c>
      <c r="E797" s="20">
        <v>28752.67</v>
      </c>
      <c r="F797" s="18">
        <f t="shared" si="16"/>
        <v>32202.990400000002</v>
      </c>
      <c r="G797" s="12"/>
    </row>
    <row r="798" spans="1:8" ht="12.75">
      <c r="A798" s="16">
        <v>7</v>
      </c>
      <c r="B798" s="5" t="s">
        <v>13</v>
      </c>
      <c r="C798" s="7" t="s">
        <v>7</v>
      </c>
      <c r="D798" s="6" t="s">
        <v>7</v>
      </c>
      <c r="E798" s="20"/>
      <c r="F798" s="18">
        <f t="shared" si="16"/>
        <v>0</v>
      </c>
      <c r="G798" s="8"/>
    </row>
    <row r="799" spans="1:8" ht="25.5">
      <c r="A799" s="16">
        <v>8</v>
      </c>
      <c r="B799" s="5" t="s">
        <v>14</v>
      </c>
      <c r="C799" s="13">
        <v>10217.129999999999</v>
      </c>
      <c r="D799" s="12">
        <v>8872.7099999999991</v>
      </c>
      <c r="E799" s="20">
        <v>16010.88</v>
      </c>
      <c r="F799" s="18">
        <f t="shared" si="16"/>
        <v>17932.185600000001</v>
      </c>
      <c r="G799" s="12"/>
    </row>
    <row r="800" spans="1:8" ht="38.25">
      <c r="A800" s="16">
        <v>9</v>
      </c>
      <c r="B800" s="5" t="s">
        <v>15</v>
      </c>
      <c r="C800" s="7" t="s">
        <v>7</v>
      </c>
      <c r="D800" s="6" t="s">
        <v>7</v>
      </c>
      <c r="E800" s="20">
        <v>548</v>
      </c>
      <c r="F800" s="18">
        <f t="shared" si="16"/>
        <v>613.7600000000001</v>
      </c>
      <c r="G800" s="8"/>
    </row>
    <row r="801" spans="1:8" ht="12.75">
      <c r="A801" s="16">
        <v>10</v>
      </c>
      <c r="B801" s="5" t="s">
        <v>16</v>
      </c>
      <c r="C801" s="13">
        <v>4587.28</v>
      </c>
      <c r="D801" s="12">
        <v>3983.67</v>
      </c>
      <c r="E801" s="20" t="s">
        <v>7</v>
      </c>
      <c r="F801" s="18">
        <v>0</v>
      </c>
      <c r="G801" s="12"/>
    </row>
    <row r="802" spans="1:8" ht="12.75">
      <c r="A802" s="16">
        <v>11</v>
      </c>
      <c r="B802" s="5" t="s">
        <v>17</v>
      </c>
      <c r="C802" s="13">
        <v>40555.74</v>
      </c>
      <c r="D802" s="12">
        <v>35219.230000000003</v>
      </c>
      <c r="E802" s="20">
        <v>285837.77</v>
      </c>
      <c r="F802" s="18">
        <f t="shared" si="16"/>
        <v>320138.30240000004</v>
      </c>
      <c r="G802" s="12"/>
    </row>
    <row r="803" spans="1:8" ht="25.5">
      <c r="A803" s="16">
        <v>12</v>
      </c>
      <c r="B803" s="5" t="s">
        <v>18</v>
      </c>
      <c r="C803" s="11">
        <v>187.65</v>
      </c>
      <c r="D803" s="8">
        <v>162.97999999999999</v>
      </c>
      <c r="E803" s="20"/>
      <c r="F803" s="18">
        <f t="shared" si="16"/>
        <v>0</v>
      </c>
      <c r="G803" s="8"/>
    </row>
    <row r="804" spans="1:8" ht="25.5">
      <c r="A804" s="16">
        <v>13</v>
      </c>
      <c r="B804" s="5" t="s">
        <v>19</v>
      </c>
      <c r="C804" s="13">
        <v>2189.38</v>
      </c>
      <c r="D804" s="12">
        <v>1901.29</v>
      </c>
      <c r="E804" s="20">
        <v>5058.49</v>
      </c>
      <c r="F804" s="18">
        <f t="shared" si="16"/>
        <v>5665.5088000000005</v>
      </c>
      <c r="G804" s="12"/>
    </row>
    <row r="805" spans="1:8" ht="38.25">
      <c r="A805" s="16">
        <v>14</v>
      </c>
      <c r="B805" s="5" t="s">
        <v>20</v>
      </c>
      <c r="C805" s="7" t="s">
        <v>7</v>
      </c>
      <c r="D805" s="6" t="s">
        <v>7</v>
      </c>
      <c r="E805" s="20">
        <v>1701.78</v>
      </c>
      <c r="F805" s="18">
        <f t="shared" si="16"/>
        <v>1905.9936000000002</v>
      </c>
      <c r="G805" s="12"/>
    </row>
    <row r="806" spans="1:8" ht="12.75">
      <c r="A806" s="16">
        <v>15</v>
      </c>
      <c r="B806" s="5" t="s">
        <v>21</v>
      </c>
      <c r="C806" s="13">
        <v>26814.76</v>
      </c>
      <c r="D806" s="12">
        <v>23286.32</v>
      </c>
      <c r="E806" s="20">
        <v>10002.14</v>
      </c>
      <c r="F806" s="18">
        <f t="shared" si="16"/>
        <v>11202.3968</v>
      </c>
      <c r="G806" s="12"/>
    </row>
    <row r="807" spans="1:8" ht="12.75">
      <c r="A807" s="9"/>
      <c r="B807" s="10" t="s">
        <v>22</v>
      </c>
      <c r="C807" s="13">
        <f>SUM(C792:C806)</f>
        <v>104256.39999999998</v>
      </c>
      <c r="D807" s="13">
        <f>SUM(D792:D806)</f>
        <v>90537.85</v>
      </c>
      <c r="E807" s="13">
        <f>SUM(E792:E806)</f>
        <v>352857.67000000004</v>
      </c>
      <c r="F807" s="13">
        <f>SUM(F792:F806)</f>
        <v>395200.59040000004</v>
      </c>
      <c r="G807" s="13">
        <f>C807-F807</f>
        <v>-290944.19040000008</v>
      </c>
    </row>
    <row r="808" spans="1:8" ht="12.75">
      <c r="A808" s="34"/>
      <c r="B808" s="38"/>
      <c r="C808" s="39"/>
      <c r="D808" s="39"/>
      <c r="E808" s="39"/>
      <c r="F808" s="39"/>
      <c r="G808" s="39"/>
    </row>
    <row r="809" spans="1:8" ht="12.75">
      <c r="A809" s="34"/>
      <c r="B809" s="38"/>
      <c r="C809" s="39"/>
      <c r="D809" s="39"/>
      <c r="E809" s="39"/>
      <c r="F809" s="39"/>
      <c r="G809" s="39"/>
    </row>
    <row r="810" spans="1:8" ht="12.75">
      <c r="A810" s="34"/>
      <c r="B810" s="38" t="s">
        <v>27</v>
      </c>
      <c r="C810" s="39"/>
      <c r="D810" s="39"/>
      <c r="E810" s="39"/>
      <c r="F810" s="39"/>
      <c r="G810" s="39"/>
    </row>
    <row r="811" spans="1:8" ht="12.75">
      <c r="A811" s="34"/>
      <c r="B811" s="38"/>
      <c r="C811" s="39"/>
      <c r="D811" s="39"/>
      <c r="E811" s="39"/>
      <c r="F811" s="39"/>
      <c r="G811" s="39"/>
    </row>
    <row r="812" spans="1:8" ht="12.75">
      <c r="A812" s="34"/>
      <c r="B812" s="38"/>
      <c r="C812" s="39"/>
      <c r="D812" s="39"/>
      <c r="E812" s="39"/>
      <c r="F812" s="39"/>
      <c r="G812" s="39"/>
    </row>
    <row r="813" spans="1:8" ht="12.75">
      <c r="A813" s="34"/>
      <c r="B813" s="38"/>
      <c r="C813" s="39"/>
      <c r="D813" s="39"/>
      <c r="E813" s="39"/>
      <c r="F813" s="39"/>
      <c r="G813" s="39"/>
    </row>
    <row r="814" spans="1:8" ht="48.75" customHeight="1">
      <c r="A814" s="14"/>
      <c r="B814" s="43" t="s">
        <v>60</v>
      </c>
      <c r="C814" s="43"/>
      <c r="D814" s="43"/>
      <c r="E814" s="43"/>
      <c r="F814" s="43"/>
      <c r="G814" s="1"/>
      <c r="H814" s="1"/>
    </row>
    <row r="815" spans="1:8" ht="15.75">
      <c r="A815" s="14" t="s">
        <v>0</v>
      </c>
      <c r="B815" s="14"/>
      <c r="C815" s="14"/>
      <c r="D815" s="14"/>
      <c r="E815" s="29"/>
      <c r="F815" s="28"/>
      <c r="G815" s="1"/>
      <c r="H815" s="1"/>
    </row>
    <row r="816" spans="1:8" ht="5.25" customHeight="1">
      <c r="E816" s="30"/>
      <c r="F816" s="28"/>
    </row>
    <row r="817" spans="1:9" ht="25.5">
      <c r="A817" s="2" t="s">
        <v>1</v>
      </c>
      <c r="B817" s="3" t="s">
        <v>2</v>
      </c>
      <c r="C817" s="3" t="s">
        <v>3</v>
      </c>
      <c r="D817" s="3" t="s">
        <v>4</v>
      </c>
      <c r="E817" s="23" t="s">
        <v>5</v>
      </c>
      <c r="F817" s="23" t="s">
        <v>5</v>
      </c>
      <c r="G817" s="3"/>
    </row>
    <row r="818" spans="1:9" ht="12.75">
      <c r="A818" s="16">
        <v>1</v>
      </c>
      <c r="B818" s="5" t="s">
        <v>6</v>
      </c>
      <c r="C818" s="11">
        <v>217.36</v>
      </c>
      <c r="D818" s="8">
        <v>195.55</v>
      </c>
      <c r="E818" s="20">
        <v>22.81</v>
      </c>
      <c r="F818" s="18">
        <f t="shared" si="16"/>
        <v>25.5472</v>
      </c>
      <c r="G818" s="8"/>
    </row>
    <row r="819" spans="1:9" ht="12.75">
      <c r="A819" s="16">
        <v>2</v>
      </c>
      <c r="B819" s="5" t="s">
        <v>8</v>
      </c>
      <c r="C819" s="11">
        <v>325.82</v>
      </c>
      <c r="D819" s="8">
        <v>293.29000000000002</v>
      </c>
      <c r="E819" s="20">
        <v>23.48</v>
      </c>
      <c r="F819" s="18">
        <f t="shared" si="16"/>
        <v>26.297600000000003</v>
      </c>
      <c r="G819" s="12"/>
    </row>
    <row r="820" spans="1:9" ht="12.75">
      <c r="A820" s="16">
        <v>3</v>
      </c>
      <c r="B820" s="5" t="s">
        <v>9</v>
      </c>
      <c r="C820" s="7" t="s">
        <v>7</v>
      </c>
      <c r="D820" s="6" t="s">
        <v>7</v>
      </c>
      <c r="E820" s="20">
        <v>26.07</v>
      </c>
      <c r="F820" s="18">
        <f t="shared" si="16"/>
        <v>29.198400000000003</v>
      </c>
      <c r="G820" s="8"/>
    </row>
    <row r="821" spans="1:9" ht="12.75">
      <c r="A821" s="16">
        <v>4</v>
      </c>
      <c r="B821" s="5" t="s">
        <v>10</v>
      </c>
      <c r="C821" s="7" t="s">
        <v>7</v>
      </c>
      <c r="D821" s="6" t="s">
        <v>7</v>
      </c>
      <c r="E821" s="20">
        <v>1659.76</v>
      </c>
      <c r="F821" s="18">
        <f t="shared" si="16"/>
        <v>1858.9312000000002</v>
      </c>
      <c r="G821" s="12"/>
    </row>
    <row r="822" spans="1:9" ht="12.75">
      <c r="A822" s="16">
        <v>5</v>
      </c>
      <c r="B822" s="5" t="s">
        <v>11</v>
      </c>
      <c r="C822" s="13">
        <v>2064.04</v>
      </c>
      <c r="D822" s="12">
        <v>1857.49</v>
      </c>
      <c r="E822" s="20">
        <v>3210.46</v>
      </c>
      <c r="F822" s="18">
        <f t="shared" si="16"/>
        <v>3595.7152000000006</v>
      </c>
      <c r="G822" s="12"/>
    </row>
    <row r="823" spans="1:9" ht="12.75">
      <c r="A823" s="16">
        <v>6</v>
      </c>
      <c r="B823" s="5" t="s">
        <v>12</v>
      </c>
      <c r="C823" s="13">
        <v>17924.72</v>
      </c>
      <c r="D823" s="12">
        <v>16130.98</v>
      </c>
      <c r="E823" s="20">
        <v>28723.01</v>
      </c>
      <c r="F823" s="18">
        <f t="shared" si="16"/>
        <v>32169.771200000003</v>
      </c>
      <c r="G823" s="12"/>
    </row>
    <row r="824" spans="1:9" ht="12.75">
      <c r="A824" s="16">
        <v>7</v>
      </c>
      <c r="B824" s="5" t="s">
        <v>13</v>
      </c>
      <c r="C824" s="7" t="s">
        <v>7</v>
      </c>
      <c r="D824" s="6" t="s">
        <v>7</v>
      </c>
      <c r="E824" s="20"/>
      <c r="F824" s="18">
        <f t="shared" si="16"/>
        <v>0</v>
      </c>
      <c r="G824" s="8"/>
    </row>
    <row r="825" spans="1:9" ht="25.5">
      <c r="A825" s="16">
        <v>8</v>
      </c>
      <c r="B825" s="5" t="s">
        <v>14</v>
      </c>
      <c r="C825" s="13">
        <v>10646.24</v>
      </c>
      <c r="D825" s="12">
        <v>9580.83</v>
      </c>
      <c r="E825" s="20">
        <v>15375.3</v>
      </c>
      <c r="F825" s="18">
        <f t="shared" si="16"/>
        <v>17220.335999999999</v>
      </c>
      <c r="G825" s="12"/>
    </row>
    <row r="826" spans="1:9" ht="38.25">
      <c r="A826" s="16">
        <v>9</v>
      </c>
      <c r="B826" s="5" t="s">
        <v>15</v>
      </c>
      <c r="C826" s="7" t="s">
        <v>7</v>
      </c>
      <c r="D826" s="6" t="s">
        <v>7</v>
      </c>
      <c r="E826" s="20">
        <v>4355.2700000000004</v>
      </c>
      <c r="F826" s="18">
        <f t="shared" si="16"/>
        <v>4877.9024000000009</v>
      </c>
      <c r="G826" s="12"/>
    </row>
    <row r="827" spans="1:9" ht="12.75">
      <c r="A827" s="16">
        <v>10</v>
      </c>
      <c r="B827" s="5" t="s">
        <v>16</v>
      </c>
      <c r="C827" s="13">
        <v>4779.9399999999996</v>
      </c>
      <c r="D827" s="12">
        <v>4301.6000000000004</v>
      </c>
      <c r="E827" s="20" t="s">
        <v>7</v>
      </c>
      <c r="F827" s="18">
        <v>0</v>
      </c>
      <c r="G827" s="12"/>
    </row>
    <row r="828" spans="1:9" ht="12.75">
      <c r="A828" s="16">
        <v>11</v>
      </c>
      <c r="B828" s="5" t="s">
        <v>17</v>
      </c>
      <c r="C828" s="13">
        <v>42258.92</v>
      </c>
      <c r="D828" s="12">
        <v>38029.980000000003</v>
      </c>
      <c r="E828" s="20">
        <v>34971.089999999997</v>
      </c>
      <c r="F828" s="18">
        <f t="shared" si="16"/>
        <v>39167.620799999997</v>
      </c>
      <c r="G828" s="12"/>
      <c r="I828" s="22"/>
    </row>
    <row r="829" spans="1:9" ht="25.5">
      <c r="A829" s="16">
        <v>12</v>
      </c>
      <c r="B829" s="5" t="s">
        <v>18</v>
      </c>
      <c r="C829" s="11">
        <v>195.58</v>
      </c>
      <c r="D829" s="8">
        <v>175.95</v>
      </c>
      <c r="E829" s="20"/>
      <c r="F829" s="18">
        <f t="shared" si="16"/>
        <v>0</v>
      </c>
      <c r="G829" s="8"/>
    </row>
    <row r="830" spans="1:9" ht="25.5">
      <c r="A830" s="16">
        <v>13</v>
      </c>
      <c r="B830" s="5" t="s">
        <v>19</v>
      </c>
      <c r="C830" s="13">
        <v>2281.4</v>
      </c>
      <c r="D830" s="12">
        <v>2053.0300000000002</v>
      </c>
      <c r="E830" s="20">
        <v>5057.78</v>
      </c>
      <c r="F830" s="18">
        <f t="shared" si="16"/>
        <v>5664.7136</v>
      </c>
      <c r="G830" s="8"/>
    </row>
    <row r="831" spans="1:9" ht="38.25">
      <c r="A831" s="16">
        <v>14</v>
      </c>
      <c r="B831" s="5" t="s">
        <v>20</v>
      </c>
      <c r="C831" s="7" t="s">
        <v>7</v>
      </c>
      <c r="D831" s="6" t="s">
        <v>7</v>
      </c>
      <c r="E831" s="20">
        <v>1701.78</v>
      </c>
      <c r="F831" s="18">
        <f t="shared" si="16"/>
        <v>1905.9936000000002</v>
      </c>
      <c r="G831" s="12"/>
    </row>
    <row r="832" spans="1:9" ht="12.75">
      <c r="A832" s="16">
        <v>15</v>
      </c>
      <c r="B832" s="5" t="s">
        <v>21</v>
      </c>
      <c r="C832" s="13">
        <v>27940.66</v>
      </c>
      <c r="D832" s="12">
        <v>25144.75</v>
      </c>
      <c r="E832" s="20">
        <v>10002.14</v>
      </c>
      <c r="F832" s="18">
        <f t="shared" si="16"/>
        <v>11202.3968</v>
      </c>
      <c r="G832" s="12"/>
    </row>
    <row r="833" spans="1:8" ht="12.75">
      <c r="A833" s="9"/>
      <c r="B833" s="10" t="s">
        <v>22</v>
      </c>
      <c r="C833" s="13">
        <f>SUM(C818:C832)</f>
        <v>108634.68000000001</v>
      </c>
      <c r="D833" s="13">
        <f>SUM(D818:D832)</f>
        <v>97763.45</v>
      </c>
      <c r="E833" s="13">
        <f>SUM(E818:E832)</f>
        <v>105128.95</v>
      </c>
      <c r="F833" s="13">
        <f>SUM(F818:F832)</f>
        <v>117744.424</v>
      </c>
      <c r="G833" s="13">
        <f>C833-F833</f>
        <v>-9109.7439999999915</v>
      </c>
    </row>
    <row r="834" spans="1:8" ht="12.75">
      <c r="A834" s="34"/>
      <c r="B834" s="38"/>
      <c r="C834" s="39"/>
      <c r="D834" s="39"/>
      <c r="E834" s="39"/>
      <c r="F834" s="39"/>
      <c r="G834" s="39"/>
    </row>
    <row r="835" spans="1:8" ht="12.75">
      <c r="A835" s="34"/>
      <c r="B835" s="38"/>
      <c r="C835" s="39"/>
      <c r="D835" s="39"/>
      <c r="E835" s="39"/>
      <c r="F835" s="39"/>
      <c r="G835" s="39"/>
    </row>
    <row r="836" spans="1:8" ht="12.75">
      <c r="A836" s="34"/>
      <c r="B836" s="38" t="s">
        <v>27</v>
      </c>
      <c r="C836" s="39"/>
      <c r="D836" s="39"/>
      <c r="E836" s="39"/>
      <c r="F836" s="39"/>
      <c r="G836" s="39"/>
    </row>
    <row r="837" spans="1:8" ht="12.75">
      <c r="A837" s="34"/>
      <c r="B837" s="38"/>
      <c r="C837" s="39"/>
      <c r="D837" s="39"/>
      <c r="E837" s="39"/>
      <c r="F837" s="39"/>
      <c r="G837" s="39"/>
    </row>
    <row r="838" spans="1:8" ht="12.75">
      <c r="A838" s="34"/>
      <c r="B838" s="38"/>
      <c r="C838" s="39"/>
      <c r="D838" s="39"/>
      <c r="E838" s="39"/>
      <c r="F838" s="39"/>
      <c r="G838" s="39"/>
    </row>
    <row r="839" spans="1:8" ht="12.75">
      <c r="A839" s="34"/>
      <c r="B839" s="38"/>
      <c r="C839" s="39"/>
      <c r="D839" s="39"/>
      <c r="E839" s="39"/>
      <c r="F839" s="39"/>
      <c r="G839" s="39"/>
    </row>
    <row r="840" spans="1:8" ht="46.5" customHeight="1">
      <c r="A840" s="14"/>
      <c r="B840" s="43" t="s">
        <v>61</v>
      </c>
      <c r="C840" s="43"/>
      <c r="D840" s="43"/>
      <c r="E840" s="43"/>
      <c r="F840" s="43"/>
      <c r="G840" s="1"/>
      <c r="H840" s="1"/>
    </row>
    <row r="841" spans="1:8" ht="15.75">
      <c r="A841" s="14" t="s">
        <v>0</v>
      </c>
      <c r="B841" s="14"/>
      <c r="C841" s="14"/>
      <c r="D841" s="14"/>
      <c r="E841" s="29"/>
      <c r="F841" s="28"/>
      <c r="G841" s="1"/>
      <c r="H841" s="1"/>
    </row>
    <row r="842" spans="1:8" ht="5.25" customHeight="1">
      <c r="E842" s="30"/>
      <c r="F842" s="28"/>
    </row>
    <row r="843" spans="1:8" ht="25.5">
      <c r="A843" s="2" t="s">
        <v>1</v>
      </c>
      <c r="B843" s="3" t="s">
        <v>2</v>
      </c>
      <c r="C843" s="3" t="s">
        <v>3</v>
      </c>
      <c r="D843" s="3" t="s">
        <v>4</v>
      </c>
      <c r="E843" s="23" t="s">
        <v>5</v>
      </c>
      <c r="F843" s="23" t="s">
        <v>5</v>
      </c>
      <c r="G843" s="3"/>
    </row>
    <row r="844" spans="1:8" ht="12.75">
      <c r="A844" s="16">
        <v>1</v>
      </c>
      <c r="B844" s="5" t="s">
        <v>6</v>
      </c>
      <c r="C844" s="11">
        <v>366.56</v>
      </c>
      <c r="D844" s="8">
        <v>338.79</v>
      </c>
      <c r="E844" s="20">
        <v>66.23</v>
      </c>
      <c r="F844" s="18">
        <f t="shared" ref="F844:F920" si="17">E844*1.12</f>
        <v>74.177600000000012</v>
      </c>
      <c r="G844" s="12"/>
    </row>
    <row r="845" spans="1:8" ht="12.75">
      <c r="A845" s="16">
        <v>2</v>
      </c>
      <c r="B845" s="5" t="s">
        <v>8</v>
      </c>
      <c r="C845" s="11">
        <v>549.94000000000005</v>
      </c>
      <c r="D845" s="8">
        <v>508.18</v>
      </c>
      <c r="E845" s="20">
        <v>39.950000000000003</v>
      </c>
      <c r="F845" s="18">
        <f t="shared" si="17"/>
        <v>44.744000000000007</v>
      </c>
      <c r="G845" s="12"/>
    </row>
    <row r="846" spans="1:8" ht="12.75">
      <c r="A846" s="16">
        <v>3</v>
      </c>
      <c r="B846" s="5" t="s">
        <v>9</v>
      </c>
      <c r="C846" s="7" t="s">
        <v>7</v>
      </c>
      <c r="D846" s="6" t="s">
        <v>7</v>
      </c>
      <c r="E846" s="20">
        <v>44.33</v>
      </c>
      <c r="F846" s="18">
        <f t="shared" si="17"/>
        <v>49.6496</v>
      </c>
      <c r="G846" s="8"/>
    </row>
    <row r="847" spans="1:8" ht="12.75">
      <c r="A847" s="16">
        <v>4</v>
      </c>
      <c r="B847" s="5" t="s">
        <v>10</v>
      </c>
      <c r="C847" s="7" t="s">
        <v>7</v>
      </c>
      <c r="D847" s="6" t="s">
        <v>7</v>
      </c>
      <c r="E847" s="20">
        <v>3238.78</v>
      </c>
      <c r="F847" s="18">
        <f t="shared" si="17"/>
        <v>3627.4336000000008</v>
      </c>
      <c r="G847" s="12"/>
    </row>
    <row r="848" spans="1:8" ht="12.75">
      <c r="A848" s="16">
        <v>5</v>
      </c>
      <c r="B848" s="5" t="s">
        <v>11</v>
      </c>
      <c r="C848" s="13">
        <v>3482.78</v>
      </c>
      <c r="D848" s="12">
        <v>3218.58</v>
      </c>
      <c r="E848" s="20">
        <v>2320.36</v>
      </c>
      <c r="F848" s="18">
        <f t="shared" si="17"/>
        <v>2598.8032000000003</v>
      </c>
      <c r="G848" s="12"/>
    </row>
    <row r="849" spans="1:10" ht="12.75">
      <c r="A849" s="16">
        <v>6</v>
      </c>
      <c r="B849" s="5" t="s">
        <v>12</v>
      </c>
      <c r="C849" s="13">
        <v>30245.98</v>
      </c>
      <c r="D849" s="12">
        <v>27950.73</v>
      </c>
      <c r="E849" s="20">
        <v>56552.91</v>
      </c>
      <c r="F849" s="18">
        <f t="shared" si="17"/>
        <v>63339.259200000008</v>
      </c>
      <c r="G849" s="12"/>
    </row>
    <row r="850" spans="1:10" ht="12.75">
      <c r="A850" s="16">
        <v>7</v>
      </c>
      <c r="B850" s="5" t="s">
        <v>13</v>
      </c>
      <c r="C850" s="7" t="s">
        <v>7</v>
      </c>
      <c r="D850" s="6" t="s">
        <v>7</v>
      </c>
      <c r="E850" s="20"/>
      <c r="F850" s="18">
        <f t="shared" si="17"/>
        <v>0</v>
      </c>
      <c r="G850" s="8"/>
    </row>
    <row r="851" spans="1:10" ht="25.5">
      <c r="A851" s="16">
        <v>8</v>
      </c>
      <c r="B851" s="5" t="s">
        <v>14</v>
      </c>
      <c r="C851" s="13">
        <v>17964.240000000002</v>
      </c>
      <c r="D851" s="12">
        <v>16601.03</v>
      </c>
      <c r="E851" s="20">
        <v>56323.67</v>
      </c>
      <c r="F851" s="18">
        <f t="shared" si="17"/>
        <v>63082.510400000006</v>
      </c>
      <c r="G851" s="12"/>
    </row>
    <row r="852" spans="1:10" ht="38.25">
      <c r="A852" s="16">
        <v>9</v>
      </c>
      <c r="B852" s="5" t="s">
        <v>15</v>
      </c>
      <c r="C852" s="7" t="s">
        <v>7</v>
      </c>
      <c r="D852" s="6" t="s">
        <v>7</v>
      </c>
      <c r="E852" s="20">
        <v>20155.57</v>
      </c>
      <c r="F852" s="18">
        <f t="shared" si="17"/>
        <v>22574.238400000002</v>
      </c>
      <c r="G852" s="12"/>
    </row>
    <row r="853" spans="1:10" ht="12.75">
      <c r="A853" s="16">
        <v>10</v>
      </c>
      <c r="B853" s="5" t="s">
        <v>16</v>
      </c>
      <c r="C853" s="13">
        <v>8065.64</v>
      </c>
      <c r="D853" s="12">
        <v>7453.55</v>
      </c>
      <c r="E853" s="20" t="s">
        <v>7</v>
      </c>
      <c r="F853" s="18">
        <v>0</v>
      </c>
      <c r="G853" s="12"/>
    </row>
    <row r="854" spans="1:10" ht="12.75">
      <c r="A854" s="16">
        <v>11</v>
      </c>
      <c r="B854" s="5" t="s">
        <v>17</v>
      </c>
      <c r="C854" s="13">
        <v>71307.240000000005</v>
      </c>
      <c r="D854" s="12">
        <v>65895.960000000006</v>
      </c>
      <c r="E854" s="20">
        <v>62966.31</v>
      </c>
      <c r="F854" s="18">
        <f t="shared" si="17"/>
        <v>70522.267200000002</v>
      </c>
      <c r="G854" s="12"/>
    </row>
    <row r="855" spans="1:10" ht="25.5">
      <c r="A855" s="16">
        <v>12</v>
      </c>
      <c r="B855" s="5" t="s">
        <v>18</v>
      </c>
      <c r="C855" s="11">
        <v>330.04</v>
      </c>
      <c r="D855" s="8">
        <v>304.91000000000003</v>
      </c>
      <c r="E855" s="20"/>
      <c r="F855" s="18">
        <f t="shared" si="17"/>
        <v>0</v>
      </c>
      <c r="G855" s="8"/>
    </row>
    <row r="856" spans="1:10" ht="25.5">
      <c r="A856" s="16">
        <v>13</v>
      </c>
      <c r="B856" s="5" t="s">
        <v>19</v>
      </c>
      <c r="C856" s="13">
        <v>3849.54</v>
      </c>
      <c r="D856" s="12">
        <v>3557.36</v>
      </c>
      <c r="E856" s="20">
        <v>10094.17</v>
      </c>
      <c r="F856" s="18">
        <f t="shared" si="17"/>
        <v>11305.470400000002</v>
      </c>
      <c r="G856" s="12"/>
      <c r="J856" s="22"/>
    </row>
    <row r="857" spans="1:10" ht="38.25">
      <c r="A857" s="16">
        <v>14</v>
      </c>
      <c r="B857" s="5" t="s">
        <v>20</v>
      </c>
      <c r="C857" s="7" t="s">
        <v>7</v>
      </c>
      <c r="D857" s="6" t="s">
        <v>7</v>
      </c>
      <c r="E857" s="20">
        <v>3403.67</v>
      </c>
      <c r="F857" s="18">
        <f t="shared" si="17"/>
        <v>3812.1104000000005</v>
      </c>
      <c r="G857" s="12"/>
    </row>
    <row r="858" spans="1:10" ht="12.75">
      <c r="A858" s="16">
        <v>15</v>
      </c>
      <c r="B858" s="5" t="s">
        <v>21</v>
      </c>
      <c r="C858" s="13">
        <v>47147.24</v>
      </c>
      <c r="D858" s="12">
        <v>43569.31</v>
      </c>
      <c r="E858" s="20">
        <v>16275.67</v>
      </c>
      <c r="F858" s="18">
        <f t="shared" si="17"/>
        <v>18228.750400000001</v>
      </c>
      <c r="G858" s="12"/>
    </row>
    <row r="859" spans="1:10" ht="12.75">
      <c r="A859" s="9"/>
      <c r="B859" s="10" t="s">
        <v>22</v>
      </c>
      <c r="C859" s="13">
        <f>SUM(C844:C858)</f>
        <v>183309.2</v>
      </c>
      <c r="D859" s="13">
        <f>SUM(D844:D858)</f>
        <v>169398.40000000002</v>
      </c>
      <c r="E859" s="13">
        <f>SUM(E844:E858)</f>
        <v>231481.62000000005</v>
      </c>
      <c r="F859" s="13">
        <f>SUM(F844:F858)</f>
        <v>259259.41440000001</v>
      </c>
      <c r="G859" s="13">
        <f>C859-F859</f>
        <v>-75950.214399999997</v>
      </c>
    </row>
    <row r="860" spans="1:10" ht="12.75">
      <c r="A860" s="34"/>
      <c r="B860" s="38"/>
      <c r="C860" s="39"/>
      <c r="D860" s="39"/>
      <c r="E860" s="39"/>
      <c r="F860" s="39"/>
      <c r="G860" s="39"/>
    </row>
    <row r="861" spans="1:10" ht="12.75">
      <c r="A861" s="34"/>
      <c r="B861" s="38"/>
      <c r="C861" s="39"/>
      <c r="D861" s="39"/>
      <c r="E861" s="39"/>
      <c r="F861" s="39"/>
      <c r="G861" s="39"/>
    </row>
    <row r="862" spans="1:10" ht="12.75">
      <c r="A862" s="34"/>
      <c r="B862" s="38" t="s">
        <v>27</v>
      </c>
      <c r="C862" s="39"/>
      <c r="D862" s="39"/>
      <c r="E862" s="39"/>
      <c r="F862" s="39"/>
      <c r="G862" s="39"/>
    </row>
    <row r="863" spans="1:10" ht="12.75">
      <c r="A863" s="34"/>
      <c r="B863" s="38"/>
      <c r="C863" s="39"/>
      <c r="D863" s="39"/>
      <c r="E863" s="39"/>
      <c r="F863" s="39"/>
      <c r="G863" s="39"/>
    </row>
    <row r="864" spans="1:10" ht="12.75">
      <c r="A864" s="34"/>
      <c r="B864" s="38"/>
      <c r="C864" s="39"/>
      <c r="D864" s="39"/>
      <c r="E864" s="39"/>
      <c r="F864" s="39"/>
      <c r="G864" s="39"/>
    </row>
    <row r="865" spans="1:8" ht="12.75">
      <c r="A865" s="34"/>
      <c r="B865" s="38"/>
      <c r="C865" s="39"/>
      <c r="D865" s="39"/>
      <c r="E865" s="39"/>
      <c r="F865" s="39"/>
      <c r="G865" s="39"/>
    </row>
    <row r="866" spans="1:8" ht="48" customHeight="1">
      <c r="A866" s="14"/>
      <c r="B866" s="43" t="s">
        <v>62</v>
      </c>
      <c r="C866" s="43"/>
      <c r="D866" s="43"/>
      <c r="E866" s="43"/>
      <c r="F866" s="43"/>
      <c r="G866" s="1"/>
      <c r="H866" s="1"/>
    </row>
    <row r="867" spans="1:8" ht="15.75">
      <c r="A867" s="14" t="s">
        <v>0</v>
      </c>
      <c r="B867" s="14"/>
      <c r="C867" s="14"/>
      <c r="D867" s="14"/>
      <c r="E867" s="29"/>
      <c r="F867" s="28"/>
      <c r="G867" s="1"/>
      <c r="H867" s="1"/>
    </row>
    <row r="868" spans="1:8" ht="5.25" customHeight="1">
      <c r="E868" s="30"/>
      <c r="F868" s="28"/>
    </row>
    <row r="869" spans="1:8" ht="25.5">
      <c r="A869" s="2" t="s">
        <v>1</v>
      </c>
      <c r="B869" s="3" t="s">
        <v>2</v>
      </c>
      <c r="C869" s="3" t="s">
        <v>3</v>
      </c>
      <c r="D869" s="3" t="s">
        <v>4</v>
      </c>
      <c r="E869" s="23" t="s">
        <v>5</v>
      </c>
      <c r="F869" s="23" t="s">
        <v>5</v>
      </c>
      <c r="G869" s="3"/>
    </row>
    <row r="870" spans="1:8" ht="12.75">
      <c r="A870" s="16">
        <v>1</v>
      </c>
      <c r="B870" s="5" t="s">
        <v>6</v>
      </c>
      <c r="C870" s="11">
        <v>75.02</v>
      </c>
      <c r="D870" s="8">
        <v>74.760000000000005</v>
      </c>
      <c r="E870" s="20"/>
      <c r="F870" s="18">
        <f t="shared" si="17"/>
        <v>0</v>
      </c>
      <c r="G870" s="8"/>
    </row>
    <row r="871" spans="1:8" ht="12.75">
      <c r="A871" s="16">
        <v>2</v>
      </c>
      <c r="B871" s="5" t="s">
        <v>8</v>
      </c>
      <c r="C871" s="11">
        <v>150</v>
      </c>
      <c r="D871" s="8">
        <v>149.52000000000001</v>
      </c>
      <c r="E871" s="20"/>
      <c r="F871" s="18">
        <f t="shared" si="17"/>
        <v>0</v>
      </c>
      <c r="G871" s="8"/>
    </row>
    <row r="872" spans="1:8" ht="12.75">
      <c r="A872" s="16">
        <v>3</v>
      </c>
      <c r="B872" s="5" t="s">
        <v>9</v>
      </c>
      <c r="C872" s="7" t="s">
        <v>7</v>
      </c>
      <c r="D872" s="6" t="s">
        <v>7</v>
      </c>
      <c r="E872" s="20"/>
      <c r="F872" s="18">
        <f t="shared" si="17"/>
        <v>0</v>
      </c>
      <c r="G872" s="8"/>
    </row>
    <row r="873" spans="1:8" ht="12.75">
      <c r="A873" s="16">
        <v>4</v>
      </c>
      <c r="B873" s="5" t="s">
        <v>11</v>
      </c>
      <c r="C873" s="13">
        <v>2849.94</v>
      </c>
      <c r="D873" s="12">
        <v>2840.71</v>
      </c>
      <c r="E873" s="20">
        <v>4280.58</v>
      </c>
      <c r="F873" s="18">
        <f t="shared" si="17"/>
        <v>4794.2496000000001</v>
      </c>
      <c r="G873" s="12"/>
    </row>
    <row r="874" spans="1:8" ht="12.75">
      <c r="A874" s="16">
        <v>5</v>
      </c>
      <c r="B874" s="5" t="s">
        <v>12</v>
      </c>
      <c r="C874" s="13">
        <v>19499.939999999999</v>
      </c>
      <c r="D874" s="12">
        <v>19436.47</v>
      </c>
      <c r="E874" s="20">
        <v>38338.53</v>
      </c>
      <c r="F874" s="18">
        <f t="shared" si="17"/>
        <v>42939.153600000005</v>
      </c>
      <c r="G874" s="12"/>
    </row>
    <row r="875" spans="1:8" ht="12.75">
      <c r="A875" s="16">
        <v>6</v>
      </c>
      <c r="B875" s="5" t="s">
        <v>13</v>
      </c>
      <c r="C875" s="7" t="s">
        <v>7</v>
      </c>
      <c r="D875" s="6" t="s">
        <v>7</v>
      </c>
      <c r="E875" s="20"/>
      <c r="F875" s="18">
        <f t="shared" si="17"/>
        <v>0</v>
      </c>
      <c r="G875" s="8"/>
    </row>
    <row r="876" spans="1:8" ht="25.5">
      <c r="A876" s="16">
        <v>7</v>
      </c>
      <c r="B876" s="5" t="s">
        <v>14</v>
      </c>
      <c r="C876" s="13">
        <v>32699.85</v>
      </c>
      <c r="D876" s="12">
        <v>32593.42</v>
      </c>
      <c r="E876" s="20">
        <v>66825.119999999995</v>
      </c>
      <c r="F876" s="18">
        <f t="shared" si="17"/>
        <v>74844.134399999995</v>
      </c>
      <c r="G876" s="12"/>
    </row>
    <row r="877" spans="1:8" ht="38.25">
      <c r="A877" s="16">
        <v>8</v>
      </c>
      <c r="B877" s="5" t="s">
        <v>15</v>
      </c>
      <c r="C877" s="7" t="s">
        <v>7</v>
      </c>
      <c r="D877" s="6" t="s">
        <v>7</v>
      </c>
      <c r="E877" s="20">
        <v>1466.42</v>
      </c>
      <c r="F877" s="18">
        <v>0</v>
      </c>
      <c r="G877" s="12"/>
    </row>
    <row r="878" spans="1:8" ht="12.75">
      <c r="A878" s="16">
        <v>9</v>
      </c>
      <c r="B878" s="5" t="s">
        <v>17</v>
      </c>
      <c r="C878" s="7" t="s">
        <v>7</v>
      </c>
      <c r="D878" s="6" t="s">
        <v>7</v>
      </c>
      <c r="E878" s="20"/>
      <c r="F878" s="18">
        <f t="shared" si="17"/>
        <v>0</v>
      </c>
      <c r="G878" s="12"/>
    </row>
    <row r="879" spans="1:8" ht="12.75">
      <c r="A879" s="16">
        <v>10</v>
      </c>
      <c r="B879" s="5" t="s">
        <v>21</v>
      </c>
      <c r="C879" s="13">
        <v>19724.93</v>
      </c>
      <c r="D879" s="12">
        <v>19660.689999999999</v>
      </c>
      <c r="E879" s="20">
        <v>30650.11</v>
      </c>
      <c r="F879" s="18">
        <v>35970.51</v>
      </c>
      <c r="G879" s="12"/>
    </row>
    <row r="880" spans="1:8" ht="12.75">
      <c r="A880" s="9"/>
      <c r="B880" s="10" t="s">
        <v>22</v>
      </c>
      <c r="C880" s="13">
        <f>SUM(C870:C879)</f>
        <v>74999.679999999993</v>
      </c>
      <c r="D880" s="13">
        <f>SUM(D870:D879)</f>
        <v>74755.570000000007</v>
      </c>
      <c r="E880" s="13">
        <f>SUM(E870:E879)</f>
        <v>141560.76</v>
      </c>
      <c r="F880" s="13">
        <f>SUM(F870:F879)</f>
        <v>158548.04760000002</v>
      </c>
      <c r="G880" s="13">
        <f>C880-F880</f>
        <v>-83548.367600000027</v>
      </c>
    </row>
    <row r="881" spans="1:8" ht="12.75">
      <c r="A881" s="34"/>
      <c r="B881" s="38"/>
      <c r="C881" s="39"/>
      <c r="D881" s="39"/>
      <c r="E881" s="39"/>
      <c r="F881" s="39"/>
      <c r="G881" s="39"/>
    </row>
    <row r="882" spans="1:8" ht="12.75">
      <c r="A882" s="34"/>
      <c r="B882" s="38"/>
      <c r="C882" s="39"/>
      <c r="D882" s="39"/>
      <c r="E882" s="39"/>
      <c r="F882" s="39"/>
      <c r="G882" s="39"/>
    </row>
    <row r="883" spans="1:8" ht="12.75">
      <c r="A883" s="34"/>
      <c r="B883" s="38" t="s">
        <v>27</v>
      </c>
      <c r="C883" s="39"/>
      <c r="D883" s="39"/>
      <c r="E883" s="39"/>
      <c r="F883" s="39"/>
      <c r="G883" s="39"/>
    </row>
    <row r="884" spans="1:8" ht="12.75">
      <c r="A884" s="34"/>
      <c r="B884" s="38"/>
      <c r="C884" s="39"/>
      <c r="D884" s="39"/>
      <c r="E884" s="39"/>
      <c r="F884" s="39"/>
      <c r="G884" s="39"/>
    </row>
    <row r="885" spans="1:8" ht="12.75">
      <c r="A885" s="34"/>
      <c r="B885" s="38"/>
      <c r="C885" s="39"/>
      <c r="D885" s="39"/>
      <c r="E885" s="39"/>
      <c r="F885" s="39"/>
      <c r="G885" s="39"/>
    </row>
    <row r="886" spans="1:8" ht="12.75">
      <c r="A886" s="34"/>
      <c r="B886" s="38"/>
      <c r="C886" s="39"/>
      <c r="D886" s="39"/>
      <c r="E886" s="39"/>
      <c r="F886" s="39"/>
      <c r="G886" s="39"/>
    </row>
    <row r="887" spans="1:8" ht="48.75" customHeight="1">
      <c r="A887" s="14"/>
      <c r="B887" s="43" t="s">
        <v>63</v>
      </c>
      <c r="C887" s="43"/>
      <c r="D887" s="43"/>
      <c r="E887" s="43"/>
      <c r="F887" s="43"/>
      <c r="G887" s="1"/>
      <c r="H887" s="1"/>
    </row>
    <row r="888" spans="1:8" ht="15.75">
      <c r="A888" s="14" t="s">
        <v>0</v>
      </c>
      <c r="B888" s="14"/>
      <c r="C888" s="14"/>
      <c r="D888" s="14"/>
      <c r="E888" s="29"/>
      <c r="F888" s="28"/>
      <c r="G888" s="1"/>
      <c r="H888" s="1"/>
    </row>
    <row r="889" spans="1:8" ht="5.25" customHeight="1">
      <c r="E889" s="30"/>
      <c r="F889" s="28"/>
    </row>
    <row r="890" spans="1:8" ht="25.5">
      <c r="A890" s="2" t="s">
        <v>1</v>
      </c>
      <c r="B890" s="3" t="s">
        <v>2</v>
      </c>
      <c r="C890" s="3" t="s">
        <v>3</v>
      </c>
      <c r="D890" s="3" t="s">
        <v>4</v>
      </c>
      <c r="E890" s="23" t="s">
        <v>5</v>
      </c>
      <c r="F890" s="23" t="s">
        <v>5</v>
      </c>
      <c r="G890" s="3"/>
    </row>
    <row r="891" spans="1:8" ht="12.75">
      <c r="A891" s="16">
        <v>1</v>
      </c>
      <c r="B891" s="5" t="s">
        <v>9</v>
      </c>
      <c r="C891" s="7" t="s">
        <v>7</v>
      </c>
      <c r="D891" s="6" t="s">
        <v>7</v>
      </c>
      <c r="E891" s="20">
        <v>80.75</v>
      </c>
      <c r="F891" s="18">
        <f t="shared" si="17"/>
        <v>90.440000000000012</v>
      </c>
      <c r="G891" s="8"/>
    </row>
    <row r="892" spans="1:8" ht="12.75">
      <c r="A892" s="16">
        <v>2</v>
      </c>
      <c r="B892" s="5" t="s">
        <v>10</v>
      </c>
      <c r="C892" s="7" t="s">
        <v>7</v>
      </c>
      <c r="D892" s="6" t="s">
        <v>7</v>
      </c>
      <c r="E892" s="20">
        <v>1771.76</v>
      </c>
      <c r="F892" s="18">
        <f t="shared" si="17"/>
        <v>1984.3712000000003</v>
      </c>
      <c r="G892" s="12"/>
    </row>
    <row r="893" spans="1:8" ht="12.75">
      <c r="A893" s="16">
        <v>3</v>
      </c>
      <c r="B893" s="5" t="s">
        <v>11</v>
      </c>
      <c r="C893" s="13">
        <v>2043.8</v>
      </c>
      <c r="D893" s="12">
        <v>1901.27</v>
      </c>
      <c r="E893" s="20">
        <v>3202.39</v>
      </c>
      <c r="F893" s="18">
        <f t="shared" si="17"/>
        <v>3586.6768000000002</v>
      </c>
      <c r="G893" s="12"/>
    </row>
    <row r="894" spans="1:8" ht="12.75">
      <c r="A894" s="16">
        <v>4</v>
      </c>
      <c r="B894" s="5" t="s">
        <v>12</v>
      </c>
      <c r="C894" s="13">
        <v>17167.7</v>
      </c>
      <c r="D894" s="12">
        <v>15970.88</v>
      </c>
      <c r="E894" s="20">
        <v>28766.28</v>
      </c>
      <c r="F894" s="18">
        <f t="shared" si="17"/>
        <v>32218.233600000003</v>
      </c>
      <c r="G894" s="12"/>
    </row>
    <row r="895" spans="1:8" ht="12.75">
      <c r="A895" s="16">
        <v>5</v>
      </c>
      <c r="B895" s="5" t="s">
        <v>13</v>
      </c>
      <c r="C895" s="13">
        <v>1635.04</v>
      </c>
      <c r="D895" s="12">
        <v>1521.02</v>
      </c>
      <c r="E895" s="20">
        <v>1059.45</v>
      </c>
      <c r="F895" s="18">
        <f t="shared" si="17"/>
        <v>1186.5840000000001</v>
      </c>
      <c r="G895" s="12"/>
    </row>
    <row r="896" spans="1:8" ht="25.5">
      <c r="A896" s="16">
        <v>6</v>
      </c>
      <c r="B896" s="5" t="s">
        <v>14</v>
      </c>
      <c r="C896" s="13">
        <v>2350.2600000000002</v>
      </c>
      <c r="D896" s="12">
        <v>2186.5100000000002</v>
      </c>
      <c r="E896" s="20">
        <v>18314.29</v>
      </c>
      <c r="F896" s="18">
        <f t="shared" si="17"/>
        <v>20512.004800000002</v>
      </c>
      <c r="G896" s="12"/>
    </row>
    <row r="897" spans="1:8" ht="38.25">
      <c r="A897" s="16">
        <v>7</v>
      </c>
      <c r="B897" s="5" t="s">
        <v>15</v>
      </c>
      <c r="C897" s="13">
        <v>2350.2600000000002</v>
      </c>
      <c r="D897" s="12">
        <v>2186.5100000000002</v>
      </c>
      <c r="E897" s="20">
        <v>513.32000000000005</v>
      </c>
      <c r="F897" s="18">
        <f t="shared" si="17"/>
        <v>574.91840000000013</v>
      </c>
      <c r="G897" s="12"/>
    </row>
    <row r="898" spans="1:8" ht="12.75">
      <c r="A898" s="16">
        <v>8</v>
      </c>
      <c r="B898" s="5" t="s">
        <v>16</v>
      </c>
      <c r="C898" s="13">
        <v>4598.4399999999996</v>
      </c>
      <c r="D898" s="12">
        <v>4277.92</v>
      </c>
      <c r="E898" s="20" t="s">
        <v>7</v>
      </c>
      <c r="F898" s="18">
        <v>0</v>
      </c>
      <c r="G898" s="12"/>
    </row>
    <row r="899" spans="1:8" ht="12.75">
      <c r="A899" s="16">
        <v>9</v>
      </c>
      <c r="B899" s="5" t="s">
        <v>17</v>
      </c>
      <c r="C899" s="13">
        <v>40599.68</v>
      </c>
      <c r="D899" s="12">
        <v>37769.22</v>
      </c>
      <c r="E899" s="20">
        <v>40410.75</v>
      </c>
      <c r="F899" s="18">
        <f t="shared" si="17"/>
        <v>45260.04</v>
      </c>
      <c r="G899" s="12"/>
    </row>
    <row r="900" spans="1:8" ht="25.5">
      <c r="A900" s="16">
        <v>10</v>
      </c>
      <c r="B900" s="5" t="s">
        <v>18</v>
      </c>
      <c r="C900" s="11">
        <v>183.92</v>
      </c>
      <c r="D900" s="8">
        <v>171.12</v>
      </c>
      <c r="E900" s="20"/>
      <c r="F900" s="18">
        <f t="shared" si="17"/>
        <v>0</v>
      </c>
      <c r="G900" s="8"/>
    </row>
    <row r="901" spans="1:8" ht="25.5">
      <c r="A901" s="16">
        <v>11</v>
      </c>
      <c r="B901" s="5" t="s">
        <v>19</v>
      </c>
      <c r="C901" s="13">
        <v>2145.88</v>
      </c>
      <c r="D901" s="12">
        <v>1996.35</v>
      </c>
      <c r="E901" s="20">
        <v>5058.82</v>
      </c>
      <c r="F901" s="18">
        <f t="shared" si="17"/>
        <v>5665.8784000000005</v>
      </c>
      <c r="G901" s="12"/>
    </row>
    <row r="902" spans="1:8" ht="38.25">
      <c r="A902" s="16">
        <v>12</v>
      </c>
      <c r="B902" s="5" t="s">
        <v>20</v>
      </c>
      <c r="C902" s="13">
        <v>2145.88</v>
      </c>
      <c r="D902" s="12">
        <v>1996.35</v>
      </c>
      <c r="E902" s="20">
        <v>1701.78</v>
      </c>
      <c r="F902" s="18">
        <f t="shared" si="17"/>
        <v>1905.9936000000002</v>
      </c>
      <c r="G902" s="12"/>
    </row>
    <row r="903" spans="1:8" ht="12.75">
      <c r="A903" s="16">
        <v>13</v>
      </c>
      <c r="B903" s="5" t="s">
        <v>21</v>
      </c>
      <c r="C903" s="13">
        <v>26968.04</v>
      </c>
      <c r="D903" s="12">
        <v>25087.599999999999</v>
      </c>
      <c r="E903" s="20">
        <v>12928.19</v>
      </c>
      <c r="F903" s="18">
        <f t="shared" si="17"/>
        <v>14479.572800000002</v>
      </c>
      <c r="G903" s="12"/>
    </row>
    <row r="904" spans="1:8" ht="12.75">
      <c r="A904" s="9"/>
      <c r="B904" s="10" t="s">
        <v>22</v>
      </c>
      <c r="C904" s="13">
        <f>SUM(C891:C903)</f>
        <v>102188.90000000002</v>
      </c>
      <c r="D904" s="13">
        <f>SUM(D891:D903)</f>
        <v>95064.75</v>
      </c>
      <c r="E904" s="13">
        <f>SUM(E891:E903)</f>
        <v>113807.78</v>
      </c>
      <c r="F904" s="13">
        <f>SUM(F891:F903)</f>
        <v>127464.71360000002</v>
      </c>
      <c r="G904" s="13">
        <f>C904-F904</f>
        <v>-25275.813599999994</v>
      </c>
    </row>
    <row r="905" spans="1:8" ht="12.75">
      <c r="A905" s="34"/>
      <c r="B905" s="38"/>
      <c r="C905" s="39"/>
      <c r="D905" s="39"/>
      <c r="E905" s="39"/>
      <c r="F905" s="39"/>
      <c r="G905" s="39"/>
    </row>
    <row r="906" spans="1:8" ht="12.75">
      <c r="A906" s="34"/>
      <c r="B906" s="38"/>
      <c r="C906" s="39"/>
      <c r="D906" s="39"/>
      <c r="E906" s="39"/>
      <c r="F906" s="39"/>
      <c r="G906" s="39"/>
    </row>
    <row r="907" spans="1:8" ht="12.75">
      <c r="A907" s="34"/>
      <c r="B907" s="38" t="s">
        <v>27</v>
      </c>
      <c r="C907" s="39"/>
      <c r="D907" s="39"/>
      <c r="E907" s="39"/>
      <c r="F907" s="39"/>
      <c r="G907" s="39"/>
    </row>
    <row r="908" spans="1:8" ht="12.75">
      <c r="A908" s="34"/>
      <c r="B908" s="38"/>
      <c r="C908" s="39"/>
      <c r="D908" s="39"/>
      <c r="E908" s="39"/>
      <c r="F908" s="39"/>
      <c r="G908" s="39"/>
    </row>
    <row r="909" spans="1:8" ht="12.75">
      <c r="A909" s="34"/>
      <c r="B909" s="38"/>
      <c r="C909" s="39"/>
      <c r="D909" s="39"/>
      <c r="E909" s="39"/>
      <c r="F909" s="39"/>
      <c r="G909" s="39"/>
    </row>
    <row r="910" spans="1:8" ht="12.75">
      <c r="A910" s="34"/>
      <c r="B910" s="38"/>
      <c r="C910" s="39"/>
      <c r="D910" s="39"/>
      <c r="E910" s="39"/>
      <c r="F910" s="39"/>
      <c r="G910" s="39"/>
    </row>
    <row r="911" spans="1:8" ht="54" customHeight="1">
      <c r="A911" s="14"/>
      <c r="B911" s="43" t="s">
        <v>64</v>
      </c>
      <c r="C911" s="43"/>
      <c r="D911" s="43"/>
      <c r="E911" s="43"/>
      <c r="F911" s="43"/>
      <c r="G911" s="1"/>
      <c r="H911" s="1"/>
    </row>
    <row r="912" spans="1:8" ht="15.75">
      <c r="A912" s="14" t="s">
        <v>0</v>
      </c>
      <c r="B912" s="14"/>
      <c r="C912" s="14"/>
      <c r="D912" s="14"/>
      <c r="E912" s="29"/>
      <c r="F912" s="28"/>
      <c r="G912" s="1"/>
      <c r="H912" s="1"/>
    </row>
    <row r="913" spans="1:10" ht="5.25" customHeight="1">
      <c r="E913" s="30"/>
      <c r="F913" s="28"/>
    </row>
    <row r="914" spans="1:10" ht="25.5">
      <c r="A914" s="2" t="s">
        <v>1</v>
      </c>
      <c r="B914" s="3" t="s">
        <v>2</v>
      </c>
      <c r="C914" s="3" t="s">
        <v>3</v>
      </c>
      <c r="D914" s="3" t="s">
        <v>4</v>
      </c>
      <c r="E914" s="23" t="s">
        <v>5</v>
      </c>
      <c r="F914" s="23" t="s">
        <v>5</v>
      </c>
      <c r="G914" s="3"/>
    </row>
    <row r="915" spans="1:10" ht="12.75">
      <c r="A915" s="16">
        <v>1</v>
      </c>
      <c r="B915" s="5" t="s">
        <v>6</v>
      </c>
      <c r="C915" s="11">
        <v>201.3</v>
      </c>
      <c r="D915" s="8">
        <v>189.88</v>
      </c>
      <c r="E915" s="20"/>
      <c r="F915" s="18">
        <f t="shared" si="17"/>
        <v>0</v>
      </c>
      <c r="G915" s="8"/>
    </row>
    <row r="916" spans="1:10" ht="12.75">
      <c r="A916" s="16">
        <v>2</v>
      </c>
      <c r="B916" s="5" t="s">
        <v>8</v>
      </c>
      <c r="C916" s="11">
        <v>301.83999999999997</v>
      </c>
      <c r="D916" s="8">
        <v>284.8</v>
      </c>
      <c r="E916" s="20"/>
      <c r="F916" s="18">
        <f t="shared" si="17"/>
        <v>0</v>
      </c>
      <c r="G916" s="8"/>
    </row>
    <row r="917" spans="1:10" ht="12.75">
      <c r="A917" s="16">
        <v>3</v>
      </c>
      <c r="B917" s="5" t="s">
        <v>9</v>
      </c>
      <c r="C917" s="7" t="s">
        <v>7</v>
      </c>
      <c r="D917" s="6" t="s">
        <v>7</v>
      </c>
      <c r="E917" s="20">
        <v>82.61</v>
      </c>
      <c r="F917" s="18">
        <f t="shared" si="17"/>
        <v>92.523200000000003</v>
      </c>
      <c r="G917" s="8"/>
    </row>
    <row r="918" spans="1:10" ht="12.75">
      <c r="A918" s="16">
        <v>4</v>
      </c>
      <c r="B918" s="5" t="s">
        <v>10</v>
      </c>
      <c r="C918" s="7" t="s">
        <v>7</v>
      </c>
      <c r="D918" s="6" t="s">
        <v>7</v>
      </c>
      <c r="E918" s="20">
        <v>3866.96</v>
      </c>
      <c r="F918" s="18">
        <f t="shared" si="17"/>
        <v>4330.9952000000003</v>
      </c>
      <c r="G918" s="12"/>
    </row>
    <row r="919" spans="1:10" ht="12.75">
      <c r="A919" s="16">
        <v>5</v>
      </c>
      <c r="B919" s="5" t="s">
        <v>11</v>
      </c>
      <c r="C919" s="13">
        <v>2012.56</v>
      </c>
      <c r="D919" s="12">
        <v>1898.76</v>
      </c>
      <c r="E919" s="20">
        <v>3202.39</v>
      </c>
      <c r="F919" s="18">
        <f t="shared" si="17"/>
        <v>3586.6768000000002</v>
      </c>
      <c r="G919" s="12"/>
    </row>
    <row r="920" spans="1:10" ht="12.75">
      <c r="A920" s="16">
        <v>6</v>
      </c>
      <c r="B920" s="5" t="s">
        <v>12</v>
      </c>
      <c r="C920" s="13">
        <v>17006.22</v>
      </c>
      <c r="D920" s="12">
        <v>16044.28</v>
      </c>
      <c r="E920" s="20">
        <v>28713.31</v>
      </c>
      <c r="F920" s="18">
        <f t="shared" si="17"/>
        <v>32158.907200000005</v>
      </c>
      <c r="G920" s="12"/>
    </row>
    <row r="921" spans="1:10" ht="12.75">
      <c r="A921" s="16">
        <v>7</v>
      </c>
      <c r="B921" s="5" t="s">
        <v>13</v>
      </c>
      <c r="C921" s="11">
        <v>804.98</v>
      </c>
      <c r="D921" s="8">
        <v>759.49</v>
      </c>
      <c r="E921" s="20">
        <v>528.25</v>
      </c>
      <c r="F921" s="18">
        <f t="shared" ref="F921:F997" si="18">E921*1.12</f>
        <v>591.6400000000001</v>
      </c>
      <c r="G921" s="12"/>
    </row>
    <row r="922" spans="1:10" ht="25.5">
      <c r="A922" s="16">
        <v>8</v>
      </c>
      <c r="B922" s="5" t="s">
        <v>14</v>
      </c>
      <c r="C922" s="13">
        <v>2314.4</v>
      </c>
      <c r="D922" s="12">
        <v>2183.5500000000002</v>
      </c>
      <c r="E922" s="20">
        <v>21434.639999999999</v>
      </c>
      <c r="F922" s="18">
        <f t="shared" si="18"/>
        <v>24006.7968</v>
      </c>
      <c r="G922" s="12"/>
    </row>
    <row r="923" spans="1:10" ht="38.25">
      <c r="A923" s="16">
        <v>9</v>
      </c>
      <c r="B923" s="5" t="s">
        <v>15</v>
      </c>
      <c r="C923" s="13">
        <v>2314.4</v>
      </c>
      <c r="D923" s="12">
        <v>2183.5500000000002</v>
      </c>
      <c r="E923" s="20">
        <v>3.26</v>
      </c>
      <c r="F923" s="18">
        <f t="shared" si="18"/>
        <v>3.6512000000000002</v>
      </c>
      <c r="G923" s="12"/>
    </row>
    <row r="924" spans="1:10" ht="12.75">
      <c r="A924" s="16">
        <v>10</v>
      </c>
      <c r="B924" s="5" t="s">
        <v>16</v>
      </c>
      <c r="C924" s="13">
        <v>4528.26</v>
      </c>
      <c r="D924" s="12">
        <v>4272.1499999999996</v>
      </c>
      <c r="E924" s="20" t="s">
        <v>7</v>
      </c>
      <c r="F924" s="18">
        <v>0</v>
      </c>
      <c r="G924" s="12"/>
      <c r="J924" s="22"/>
    </row>
    <row r="925" spans="1:10" ht="12.75">
      <c r="A925" s="16">
        <v>11</v>
      </c>
      <c r="B925" s="5" t="s">
        <v>17</v>
      </c>
      <c r="C925" s="13">
        <v>40040.22</v>
      </c>
      <c r="D925" s="12">
        <v>37775.230000000003</v>
      </c>
      <c r="E925" s="20">
        <v>33959.82</v>
      </c>
      <c r="F925" s="18">
        <f t="shared" si="18"/>
        <v>38034.998400000004</v>
      </c>
      <c r="G925" s="12"/>
    </row>
    <row r="926" spans="1:10" ht="25.5">
      <c r="A926" s="16">
        <v>12</v>
      </c>
      <c r="B926" s="5" t="s">
        <v>18</v>
      </c>
      <c r="C926" s="11">
        <v>181.06</v>
      </c>
      <c r="D926" s="8">
        <v>170.87</v>
      </c>
      <c r="E926" s="20"/>
      <c r="F926" s="18">
        <f t="shared" si="18"/>
        <v>0</v>
      </c>
      <c r="G926" s="8"/>
    </row>
    <row r="927" spans="1:10" ht="25.5">
      <c r="A927" s="16">
        <v>13</v>
      </c>
      <c r="B927" s="5" t="s">
        <v>19</v>
      </c>
      <c r="C927" s="13">
        <v>2213.86</v>
      </c>
      <c r="D927" s="12">
        <v>2088.6</v>
      </c>
      <c r="E927" s="20">
        <v>5057.55</v>
      </c>
      <c r="F927" s="18">
        <f t="shared" si="18"/>
        <v>5664.456000000001</v>
      </c>
      <c r="G927" s="8"/>
    </row>
    <row r="928" spans="1:10" ht="38.25">
      <c r="A928" s="16">
        <v>14</v>
      </c>
      <c r="B928" s="5" t="s">
        <v>20</v>
      </c>
      <c r="C928" s="13">
        <v>2213.86</v>
      </c>
      <c r="D928" s="12">
        <v>2088.6</v>
      </c>
      <c r="E928" s="20">
        <v>1701.78</v>
      </c>
      <c r="F928" s="18">
        <f t="shared" si="18"/>
        <v>1905.9936000000002</v>
      </c>
      <c r="G928" s="12"/>
    </row>
    <row r="929" spans="1:8" ht="12.75">
      <c r="A929" s="16">
        <v>15</v>
      </c>
      <c r="B929" s="5" t="s">
        <v>21</v>
      </c>
      <c r="C929" s="13">
        <v>26495.7</v>
      </c>
      <c r="D929" s="12">
        <v>24996.78</v>
      </c>
      <c r="E929" s="20">
        <v>12928.19</v>
      </c>
      <c r="F929" s="18">
        <f t="shared" si="18"/>
        <v>14479.572800000002</v>
      </c>
      <c r="G929" s="12"/>
    </row>
    <row r="930" spans="1:8" ht="12.75">
      <c r="A930" s="9"/>
      <c r="B930" s="10" t="s">
        <v>22</v>
      </c>
      <c r="C930" s="13">
        <f>SUM(C915:C929)</f>
        <v>100628.66</v>
      </c>
      <c r="D930" s="13">
        <f>SUM(D915:D929)</f>
        <v>94936.540000000008</v>
      </c>
      <c r="E930" s="13">
        <f>SUM(E915:E929)</f>
        <v>111478.76000000001</v>
      </c>
      <c r="F930" s="13">
        <f>SUM(F915:F929)</f>
        <v>124856.21120000002</v>
      </c>
      <c r="G930" s="13">
        <f>C930-F930</f>
        <v>-24227.551200000016</v>
      </c>
    </row>
    <row r="931" spans="1:8" ht="12.75">
      <c r="A931" s="34"/>
      <c r="B931" s="38"/>
      <c r="C931" s="39"/>
      <c r="D931" s="39"/>
      <c r="E931" s="39"/>
      <c r="F931" s="39"/>
      <c r="G931" s="39"/>
    </row>
    <row r="932" spans="1:8" ht="12.75">
      <c r="A932" s="34"/>
      <c r="B932" s="38"/>
      <c r="C932" s="39"/>
      <c r="D932" s="39"/>
      <c r="E932" s="39"/>
      <c r="F932" s="39"/>
      <c r="G932" s="39"/>
    </row>
    <row r="933" spans="1:8" ht="12.75">
      <c r="A933" s="34"/>
      <c r="B933" s="38" t="s">
        <v>27</v>
      </c>
      <c r="C933" s="39"/>
      <c r="D933" s="39"/>
      <c r="E933" s="39"/>
      <c r="F933" s="39"/>
      <c r="G933" s="39"/>
    </row>
    <row r="934" spans="1:8" ht="12.75">
      <c r="A934" s="34"/>
      <c r="B934" s="38"/>
      <c r="C934" s="39"/>
      <c r="D934" s="39"/>
      <c r="E934" s="39"/>
      <c r="F934" s="39"/>
      <c r="G934" s="39"/>
    </row>
    <row r="935" spans="1:8" ht="12.75">
      <c r="A935" s="34"/>
      <c r="B935" s="38"/>
      <c r="C935" s="39"/>
      <c r="D935" s="39"/>
      <c r="E935" s="39"/>
      <c r="F935" s="39"/>
      <c r="G935" s="39"/>
    </row>
    <row r="936" spans="1:8" ht="12.75">
      <c r="A936" s="34"/>
      <c r="B936" s="38"/>
      <c r="C936" s="39"/>
      <c r="D936" s="39"/>
      <c r="E936" s="39"/>
      <c r="F936" s="39"/>
      <c r="G936" s="39"/>
    </row>
    <row r="937" spans="1:8" ht="52.5" customHeight="1">
      <c r="A937" s="14"/>
      <c r="B937" s="43" t="s">
        <v>65</v>
      </c>
      <c r="C937" s="43"/>
      <c r="D937" s="43"/>
      <c r="E937" s="43"/>
      <c r="F937" s="43"/>
      <c r="G937" s="1"/>
      <c r="H937" s="1"/>
    </row>
    <row r="938" spans="1:8" ht="15.75">
      <c r="A938" s="14" t="s">
        <v>0</v>
      </c>
      <c r="B938" s="14"/>
      <c r="C938" s="14"/>
      <c r="D938" s="14"/>
      <c r="E938" s="29"/>
      <c r="F938" s="28"/>
      <c r="G938" s="1"/>
      <c r="H938" s="1"/>
    </row>
    <row r="939" spans="1:8" ht="5.25" customHeight="1">
      <c r="E939" s="30"/>
      <c r="F939" s="28"/>
    </row>
    <row r="940" spans="1:8" ht="25.5">
      <c r="A940" s="2" t="s">
        <v>1</v>
      </c>
      <c r="B940" s="3" t="s">
        <v>2</v>
      </c>
      <c r="C940" s="3" t="s">
        <v>3</v>
      </c>
      <c r="D940" s="3" t="s">
        <v>4</v>
      </c>
      <c r="E940" s="23" t="s">
        <v>5</v>
      </c>
      <c r="F940" s="23" t="s">
        <v>5</v>
      </c>
      <c r="G940" s="3"/>
    </row>
    <row r="941" spans="1:8" ht="12.75">
      <c r="A941" s="16">
        <v>1</v>
      </c>
      <c r="B941" s="5" t="s">
        <v>6</v>
      </c>
      <c r="C941" s="13">
        <v>1732.52</v>
      </c>
      <c r="D941" s="12">
        <v>1619.41</v>
      </c>
      <c r="E941" s="20">
        <v>178.57</v>
      </c>
      <c r="F941" s="18">
        <f t="shared" si="18"/>
        <v>199.9984</v>
      </c>
      <c r="G941" s="12"/>
    </row>
    <row r="942" spans="1:8" ht="12.75">
      <c r="A942" s="16">
        <v>2</v>
      </c>
      <c r="B942" s="5" t="s">
        <v>8</v>
      </c>
      <c r="C942" s="13">
        <v>2598.7800000000002</v>
      </c>
      <c r="D942" s="12">
        <v>2429.12</v>
      </c>
      <c r="E942" s="20">
        <v>184.12</v>
      </c>
      <c r="F942" s="18">
        <f t="shared" si="18"/>
        <v>206.21440000000001</v>
      </c>
      <c r="G942" s="12"/>
    </row>
    <row r="943" spans="1:8" ht="12.75">
      <c r="A943" s="16">
        <v>3</v>
      </c>
      <c r="B943" s="5" t="s">
        <v>9</v>
      </c>
      <c r="C943" s="7" t="s">
        <v>7</v>
      </c>
      <c r="D943" s="6" t="s">
        <v>7</v>
      </c>
      <c r="E943" s="20">
        <v>204.33</v>
      </c>
      <c r="F943" s="18">
        <f t="shared" si="18"/>
        <v>228.84960000000004</v>
      </c>
      <c r="G943" s="8"/>
    </row>
    <row r="944" spans="1:8" ht="12.75">
      <c r="A944" s="16">
        <v>4</v>
      </c>
      <c r="B944" s="5" t="s">
        <v>10</v>
      </c>
      <c r="C944" s="7" t="s">
        <v>7</v>
      </c>
      <c r="D944" s="6" t="s">
        <v>7</v>
      </c>
      <c r="E944" s="20">
        <v>18080.75</v>
      </c>
      <c r="F944" s="18">
        <f t="shared" si="18"/>
        <v>20250.440000000002</v>
      </c>
      <c r="G944" s="12"/>
    </row>
    <row r="945" spans="1:11" ht="12.75">
      <c r="A945" s="16">
        <v>5</v>
      </c>
      <c r="B945" s="5" t="s">
        <v>11</v>
      </c>
      <c r="C945" s="13">
        <v>15592.36</v>
      </c>
      <c r="D945" s="12">
        <v>14574.63</v>
      </c>
      <c r="E945" s="20">
        <v>10054.77</v>
      </c>
      <c r="F945" s="18">
        <f t="shared" si="18"/>
        <v>11261.342400000001</v>
      </c>
      <c r="G945" s="12"/>
    </row>
    <row r="946" spans="1:11" ht="12.75">
      <c r="A946" s="16">
        <v>6</v>
      </c>
      <c r="B946" s="5" t="s">
        <v>12</v>
      </c>
      <c r="C946" s="13">
        <v>134267.1</v>
      </c>
      <c r="D946" s="12">
        <v>125503.71</v>
      </c>
      <c r="E946" s="20">
        <v>246461.01</v>
      </c>
      <c r="F946" s="18">
        <f t="shared" si="18"/>
        <v>276036.33120000002</v>
      </c>
      <c r="G946" s="12"/>
    </row>
    <row r="947" spans="1:11" ht="12.75">
      <c r="A947" s="16">
        <v>7</v>
      </c>
      <c r="B947" s="5" t="s">
        <v>13</v>
      </c>
      <c r="C947" s="13">
        <v>15592.36</v>
      </c>
      <c r="D947" s="12">
        <v>14574.63</v>
      </c>
      <c r="E947" s="20">
        <v>8900.08</v>
      </c>
      <c r="F947" s="18">
        <f t="shared" si="18"/>
        <v>9968.0896000000012</v>
      </c>
      <c r="G947" s="12"/>
    </row>
    <row r="948" spans="1:11" ht="25.5">
      <c r="A948" s="16">
        <v>8</v>
      </c>
      <c r="B948" s="5" t="s">
        <v>14</v>
      </c>
      <c r="C948" s="13">
        <v>79694</v>
      </c>
      <c r="D948" s="12">
        <v>74492.53</v>
      </c>
      <c r="E948" s="20">
        <v>160503.01999999999</v>
      </c>
      <c r="F948" s="18">
        <f t="shared" si="18"/>
        <v>179763.3824</v>
      </c>
      <c r="G948" s="12"/>
    </row>
    <row r="949" spans="1:11" ht="38.25">
      <c r="A949" s="16">
        <v>9</v>
      </c>
      <c r="B949" s="5" t="s">
        <v>15</v>
      </c>
      <c r="C949" s="13">
        <v>18191.04</v>
      </c>
      <c r="D949" s="12">
        <v>17003.72</v>
      </c>
      <c r="E949" s="20">
        <v>11865.47</v>
      </c>
      <c r="F949" s="18">
        <f t="shared" si="18"/>
        <v>13289.3264</v>
      </c>
      <c r="G949" s="12"/>
    </row>
    <row r="950" spans="1:11" ht="12.75">
      <c r="A950" s="16">
        <v>10</v>
      </c>
      <c r="B950" s="5" t="s">
        <v>16</v>
      </c>
      <c r="C950" s="13">
        <v>35515.800000000003</v>
      </c>
      <c r="D950" s="12">
        <v>33197.75</v>
      </c>
      <c r="E950" s="20">
        <v>4584.9399999999996</v>
      </c>
      <c r="F950" s="18">
        <f t="shared" si="18"/>
        <v>5135.1328000000003</v>
      </c>
      <c r="G950" s="12"/>
    </row>
    <row r="951" spans="1:11" ht="12.75">
      <c r="A951" s="16">
        <v>11</v>
      </c>
      <c r="B951" s="5" t="s">
        <v>17</v>
      </c>
      <c r="C951" s="13">
        <v>317075.08</v>
      </c>
      <c r="D951" s="12">
        <v>296360.49</v>
      </c>
      <c r="E951" s="20">
        <v>262863.82</v>
      </c>
      <c r="F951" s="18">
        <f t="shared" si="18"/>
        <v>294407.47840000002</v>
      </c>
      <c r="G951" s="12"/>
    </row>
    <row r="952" spans="1:11" ht="25.5">
      <c r="A952" s="16">
        <v>12</v>
      </c>
      <c r="B952" s="5" t="s">
        <v>18</v>
      </c>
      <c r="C952" s="13">
        <v>1386.02</v>
      </c>
      <c r="D952" s="12">
        <v>1295.52</v>
      </c>
      <c r="E952" s="20"/>
      <c r="F952" s="18">
        <f t="shared" si="18"/>
        <v>0</v>
      </c>
      <c r="G952" s="12"/>
    </row>
    <row r="953" spans="1:11" ht="25.5">
      <c r="A953" s="16">
        <v>13</v>
      </c>
      <c r="B953" s="5" t="s">
        <v>19</v>
      </c>
      <c r="C953" s="13">
        <v>17324.78</v>
      </c>
      <c r="D953" s="12">
        <v>16194.02</v>
      </c>
      <c r="E953" s="20">
        <v>45667.85</v>
      </c>
      <c r="F953" s="18">
        <f t="shared" si="18"/>
        <v>51147.992000000006</v>
      </c>
      <c r="G953" s="12"/>
    </row>
    <row r="954" spans="1:11" ht="38.25">
      <c r="A954" s="16">
        <v>14</v>
      </c>
      <c r="B954" s="5" t="s">
        <v>20</v>
      </c>
      <c r="C954" s="13">
        <v>17324.78</v>
      </c>
      <c r="D954" s="12">
        <v>16194.02</v>
      </c>
      <c r="E954" s="20">
        <v>14805.77</v>
      </c>
      <c r="F954" s="18">
        <f t="shared" si="18"/>
        <v>16582.4624</v>
      </c>
      <c r="G954" s="12"/>
    </row>
    <row r="955" spans="1:11" ht="12.75">
      <c r="A955" s="16">
        <v>15</v>
      </c>
      <c r="B955" s="5" t="s">
        <v>21</v>
      </c>
      <c r="C955" s="13">
        <v>209944.54</v>
      </c>
      <c r="D955" s="12">
        <v>196261.78</v>
      </c>
      <c r="E955" s="20">
        <v>98103.55</v>
      </c>
      <c r="F955" s="18">
        <f t="shared" si="18"/>
        <v>109875.97600000001</v>
      </c>
      <c r="G955" s="12"/>
    </row>
    <row r="956" spans="1:11" ht="12.75">
      <c r="A956" s="9"/>
      <c r="B956" s="10" t="s">
        <v>22</v>
      </c>
      <c r="C956" s="13">
        <f>SUM(C941:C955)</f>
        <v>866239.16000000015</v>
      </c>
      <c r="D956" s="13">
        <f>SUM(D941:D955)</f>
        <v>809701.33000000007</v>
      </c>
      <c r="E956" s="13">
        <f>SUM(E941:E955)</f>
        <v>882458.05</v>
      </c>
      <c r="F956" s="13">
        <f>SUM(F941:F955)</f>
        <v>988353.01600000006</v>
      </c>
      <c r="G956" s="31">
        <f>C956-F956</f>
        <v>-122113.85599999991</v>
      </c>
      <c r="K956" s="22"/>
    </row>
    <row r="957" spans="1:11" ht="12.75">
      <c r="A957" s="34"/>
      <c r="B957" s="38"/>
      <c r="C957" s="39"/>
      <c r="D957" s="39"/>
      <c r="E957" s="39"/>
      <c r="F957" s="39"/>
      <c r="G957" s="39"/>
      <c r="K957" s="22"/>
    </row>
    <row r="958" spans="1:11" ht="12.75">
      <c r="A958" s="34"/>
      <c r="B958" s="38"/>
      <c r="C958" s="39"/>
      <c r="D958" s="39"/>
      <c r="E958" s="39"/>
      <c r="F958" s="39"/>
      <c r="G958" s="39"/>
      <c r="K958" s="22"/>
    </row>
    <row r="959" spans="1:11" ht="12.75">
      <c r="A959" s="34"/>
      <c r="B959" s="38" t="s">
        <v>27</v>
      </c>
      <c r="C959" s="39"/>
      <c r="D959" s="39"/>
      <c r="E959" s="39"/>
      <c r="F959" s="39"/>
      <c r="G959" s="39"/>
      <c r="K959" s="22"/>
    </row>
    <row r="960" spans="1:11" ht="12.75">
      <c r="A960" s="34"/>
      <c r="B960" s="38"/>
      <c r="C960" s="39"/>
      <c r="D960" s="39"/>
      <c r="E960" s="39"/>
      <c r="F960" s="39"/>
      <c r="G960" s="39"/>
      <c r="K960" s="22"/>
    </row>
    <row r="961" spans="1:11" ht="12.75">
      <c r="A961" s="34"/>
      <c r="B961" s="38"/>
      <c r="C961" s="39"/>
      <c r="D961" s="39"/>
      <c r="E961" s="39"/>
      <c r="F961" s="39"/>
      <c r="G961" s="39"/>
      <c r="K961" s="22"/>
    </row>
    <row r="962" spans="1:11" ht="12.75">
      <c r="A962" s="34"/>
      <c r="B962" s="38"/>
      <c r="C962" s="39"/>
      <c r="D962" s="39"/>
      <c r="E962" s="39"/>
      <c r="F962" s="39"/>
      <c r="G962" s="39"/>
      <c r="K962" s="22"/>
    </row>
    <row r="963" spans="1:11" ht="49.5" customHeight="1">
      <c r="A963" s="14"/>
      <c r="B963" s="43" t="s">
        <v>66</v>
      </c>
      <c r="C963" s="43"/>
      <c r="D963" s="43"/>
      <c r="E963" s="43"/>
      <c r="F963" s="43"/>
      <c r="G963" s="33"/>
      <c r="H963" s="1"/>
    </row>
    <row r="964" spans="1:11" ht="15.75">
      <c r="A964" s="14" t="s">
        <v>0</v>
      </c>
      <c r="B964" s="14"/>
      <c r="C964" s="14"/>
      <c r="D964" s="14"/>
      <c r="E964" s="29"/>
      <c r="F964" s="28"/>
      <c r="G964" s="33"/>
      <c r="H964" s="1"/>
    </row>
    <row r="965" spans="1:11" ht="5.25" customHeight="1">
      <c r="E965" s="30"/>
      <c r="F965" s="28"/>
      <c r="G965" s="34"/>
    </row>
    <row r="966" spans="1:11" ht="25.5">
      <c r="A966" s="2" t="s">
        <v>1</v>
      </c>
      <c r="B966" s="3" t="s">
        <v>2</v>
      </c>
      <c r="C966" s="3" t="s">
        <v>3</v>
      </c>
      <c r="D966" s="3" t="s">
        <v>4</v>
      </c>
      <c r="E966" s="23" t="s">
        <v>5</v>
      </c>
      <c r="F966" s="23" t="s">
        <v>5</v>
      </c>
      <c r="G966" s="32"/>
    </row>
    <row r="967" spans="1:11" ht="12.75">
      <c r="A967" s="16">
        <v>1</v>
      </c>
      <c r="B967" s="5" t="s">
        <v>9</v>
      </c>
      <c r="C967" s="7" t="s">
        <v>7</v>
      </c>
      <c r="D967" s="6" t="s">
        <v>7</v>
      </c>
      <c r="E967" s="20">
        <v>55.05</v>
      </c>
      <c r="F967" s="18">
        <f t="shared" si="18"/>
        <v>61.656000000000006</v>
      </c>
      <c r="G967" s="8"/>
    </row>
    <row r="968" spans="1:11" ht="12.75">
      <c r="A968" s="16">
        <v>2</v>
      </c>
      <c r="B968" s="5" t="s">
        <v>10</v>
      </c>
      <c r="C968" s="7" t="s">
        <v>7</v>
      </c>
      <c r="D968" s="6" t="s">
        <v>7</v>
      </c>
      <c r="E968" s="20">
        <v>2676.4</v>
      </c>
      <c r="F968" s="18">
        <f t="shared" si="18"/>
        <v>2997.5680000000002</v>
      </c>
      <c r="G968" s="12"/>
    </row>
    <row r="969" spans="1:11" ht="12.75">
      <c r="A969" s="16">
        <v>3</v>
      </c>
      <c r="B969" s="5" t="s">
        <v>11</v>
      </c>
      <c r="C969" s="13">
        <v>1562.44</v>
      </c>
      <c r="D969" s="12">
        <v>1499.85</v>
      </c>
      <c r="E969" s="20">
        <v>1160.22</v>
      </c>
      <c r="F969" s="18">
        <f t="shared" si="18"/>
        <v>1299.4464000000003</v>
      </c>
      <c r="G969" s="12"/>
    </row>
    <row r="970" spans="1:11" ht="12.75">
      <c r="A970" s="16">
        <v>4</v>
      </c>
      <c r="B970" s="5" t="s">
        <v>12</v>
      </c>
      <c r="C970" s="13">
        <v>13202.42</v>
      </c>
      <c r="D970" s="12">
        <v>12673.37</v>
      </c>
      <c r="E970" s="20">
        <v>27639.37</v>
      </c>
      <c r="F970" s="18">
        <f t="shared" si="18"/>
        <v>30956.094400000002</v>
      </c>
      <c r="G970" s="12"/>
    </row>
    <row r="971" spans="1:11" ht="12.75">
      <c r="A971" s="16">
        <v>5</v>
      </c>
      <c r="B971" s="5" t="s">
        <v>13</v>
      </c>
      <c r="C971" s="7" t="s">
        <v>7</v>
      </c>
      <c r="D971" s="6" t="s">
        <v>7</v>
      </c>
      <c r="E971" s="20">
        <v>3.49</v>
      </c>
      <c r="F971" s="18">
        <v>1905.99</v>
      </c>
      <c r="G971" s="8"/>
    </row>
    <row r="972" spans="1:11" ht="25.5">
      <c r="A972" s="16">
        <v>6</v>
      </c>
      <c r="B972" s="5" t="s">
        <v>14</v>
      </c>
      <c r="C972" s="13">
        <v>6023.76</v>
      </c>
      <c r="D972" s="12">
        <v>5782.68</v>
      </c>
      <c r="E972" s="20">
        <v>11186.59</v>
      </c>
      <c r="F972" s="18">
        <v>12532.89</v>
      </c>
      <c r="G972" s="12"/>
    </row>
    <row r="973" spans="1:11" ht="38.25">
      <c r="A973" s="16">
        <v>7</v>
      </c>
      <c r="B973" s="5" t="s">
        <v>15</v>
      </c>
      <c r="C973" s="7" t="s">
        <v>7</v>
      </c>
      <c r="D973" s="6" t="s">
        <v>7</v>
      </c>
      <c r="E973" s="20">
        <v>2044.67</v>
      </c>
      <c r="F973" s="18"/>
      <c r="G973" s="8"/>
    </row>
    <row r="974" spans="1:11" ht="12.75">
      <c r="A974" s="16">
        <v>8</v>
      </c>
      <c r="B974" s="5" t="s">
        <v>16</v>
      </c>
      <c r="C974" s="13">
        <v>3515.38</v>
      </c>
      <c r="D974" s="12">
        <v>3374.55</v>
      </c>
      <c r="E974" s="20" t="s">
        <v>7</v>
      </c>
      <c r="F974" s="18">
        <v>0</v>
      </c>
      <c r="G974" s="12"/>
    </row>
    <row r="975" spans="1:11" ht="12.75">
      <c r="A975" s="16">
        <v>9</v>
      </c>
      <c r="B975" s="5" t="s">
        <v>17</v>
      </c>
      <c r="C975" s="13">
        <v>31248.36</v>
      </c>
      <c r="D975" s="12">
        <v>29996.16</v>
      </c>
      <c r="E975" s="20">
        <v>31164.38</v>
      </c>
      <c r="F975" s="18">
        <v>37194.14</v>
      </c>
      <c r="G975" s="12"/>
    </row>
    <row r="976" spans="1:11" ht="25.5">
      <c r="A976" s="16">
        <v>10</v>
      </c>
      <c r="B976" s="5" t="s">
        <v>18</v>
      </c>
      <c r="C976" s="11">
        <v>140.58000000000001</v>
      </c>
      <c r="D976" s="8">
        <v>134.96</v>
      </c>
      <c r="E976" s="20"/>
      <c r="F976" s="18">
        <f t="shared" si="18"/>
        <v>0</v>
      </c>
      <c r="G976" s="8"/>
    </row>
    <row r="977" spans="1:8" ht="25.5">
      <c r="A977" s="16">
        <v>11</v>
      </c>
      <c r="B977" s="5" t="s">
        <v>19</v>
      </c>
      <c r="C977" s="13">
        <v>1718.64</v>
      </c>
      <c r="D977" s="12">
        <v>1649.78</v>
      </c>
      <c r="E977" s="20">
        <v>5040.68</v>
      </c>
      <c r="F977" s="18">
        <f t="shared" si="18"/>
        <v>5645.5616000000009</v>
      </c>
      <c r="G977" s="12"/>
    </row>
    <row r="978" spans="1:8" ht="38.25">
      <c r="A978" s="16">
        <v>12</v>
      </c>
      <c r="B978" s="5" t="s">
        <v>20</v>
      </c>
      <c r="C978" s="7" t="s">
        <v>7</v>
      </c>
      <c r="D978" s="6" t="s">
        <v>7</v>
      </c>
      <c r="E978" s="20">
        <v>1701.78</v>
      </c>
      <c r="F978" s="18">
        <v>0</v>
      </c>
      <c r="G978" s="12"/>
    </row>
    <row r="979" spans="1:8" ht="12.75">
      <c r="A979" s="16">
        <v>13</v>
      </c>
      <c r="B979" s="5" t="s">
        <v>21</v>
      </c>
      <c r="C979" s="13">
        <v>20709.54</v>
      </c>
      <c r="D979" s="12">
        <v>19879.05</v>
      </c>
      <c r="E979" s="20">
        <v>9716.52</v>
      </c>
      <c r="F979" s="18">
        <f t="shared" si="18"/>
        <v>10882.502400000001</v>
      </c>
      <c r="G979" s="12"/>
    </row>
    <row r="980" spans="1:8" ht="12.75">
      <c r="A980" s="9"/>
      <c r="B980" s="10" t="s">
        <v>22</v>
      </c>
      <c r="C980" s="13">
        <f>SUM(C967:C979)</f>
        <v>78121.119999999995</v>
      </c>
      <c r="D980" s="13">
        <f>SUM(D967:D979)</f>
        <v>74990.399999999994</v>
      </c>
      <c r="E980" s="13">
        <f>SUM(E967:E979)</f>
        <v>92389.150000000009</v>
      </c>
      <c r="F980" s="13">
        <f>SUM(F967:F979)</f>
        <v>103475.84879999999</v>
      </c>
      <c r="G980" s="13">
        <f>C980-F980</f>
        <v>-25354.728799999997</v>
      </c>
    </row>
    <row r="981" spans="1:8" ht="12.75">
      <c r="A981" s="34"/>
      <c r="B981" s="38"/>
      <c r="C981" s="39"/>
      <c r="D981" s="39"/>
      <c r="E981" s="39"/>
      <c r="F981" s="39"/>
      <c r="G981" s="39"/>
    </row>
    <row r="982" spans="1:8" ht="12.75">
      <c r="A982" s="34"/>
      <c r="B982" s="38"/>
      <c r="C982" s="39"/>
      <c r="D982" s="39"/>
      <c r="E982" s="39"/>
      <c r="F982" s="39"/>
      <c r="G982" s="39"/>
    </row>
    <row r="983" spans="1:8" ht="12.75">
      <c r="A983" s="34"/>
      <c r="B983" s="38" t="s">
        <v>27</v>
      </c>
      <c r="C983" s="39"/>
      <c r="D983" s="39"/>
      <c r="E983" s="39"/>
      <c r="F983" s="39"/>
      <c r="G983" s="39"/>
    </row>
    <row r="984" spans="1:8" ht="12.75">
      <c r="A984" s="34"/>
      <c r="B984" s="38"/>
      <c r="C984" s="39"/>
      <c r="D984" s="39"/>
      <c r="E984" s="39"/>
      <c r="F984" s="39"/>
      <c r="G984" s="39"/>
    </row>
    <row r="985" spans="1:8" ht="12.75">
      <c r="A985" s="34"/>
      <c r="B985" s="38"/>
      <c r="C985" s="39"/>
      <c r="D985" s="39"/>
      <c r="E985" s="39"/>
      <c r="F985" s="39"/>
      <c r="G985" s="39"/>
    </row>
    <row r="986" spans="1:8" ht="12.75">
      <c r="A986" s="34"/>
      <c r="B986" s="38"/>
      <c r="C986" s="39"/>
      <c r="D986" s="39"/>
      <c r="E986" s="39"/>
      <c r="F986" s="39"/>
      <c r="G986" s="39"/>
    </row>
    <row r="987" spans="1:8" ht="54" customHeight="1">
      <c r="A987" s="14"/>
      <c r="B987" s="43" t="s">
        <v>67</v>
      </c>
      <c r="C987" s="43"/>
      <c r="D987" s="43"/>
      <c r="E987" s="43"/>
      <c r="F987" s="43"/>
      <c r="G987" s="1"/>
      <c r="H987" s="1"/>
    </row>
    <row r="988" spans="1:8" ht="15.75">
      <c r="A988" s="14" t="s">
        <v>0</v>
      </c>
      <c r="B988" s="14"/>
      <c r="C988" s="14"/>
      <c r="D988" s="14"/>
      <c r="E988" s="29"/>
      <c r="F988" s="28"/>
      <c r="G988" s="1"/>
      <c r="H988" s="1"/>
    </row>
    <row r="989" spans="1:8" ht="5.25" customHeight="1">
      <c r="E989" s="30"/>
      <c r="F989" s="28"/>
    </row>
    <row r="990" spans="1:8" ht="25.5">
      <c r="A990" s="2" t="s">
        <v>1</v>
      </c>
      <c r="B990" s="3" t="s">
        <v>2</v>
      </c>
      <c r="C990" s="3" t="s">
        <v>3</v>
      </c>
      <c r="D990" s="3" t="s">
        <v>4</v>
      </c>
      <c r="E990" s="23" t="s">
        <v>5</v>
      </c>
      <c r="F990" s="23" t="s">
        <v>5</v>
      </c>
      <c r="G990" s="3"/>
    </row>
    <row r="991" spans="1:8" ht="12.75">
      <c r="A991" s="16">
        <v>1</v>
      </c>
      <c r="B991" s="5" t="s">
        <v>10</v>
      </c>
      <c r="C991" s="7" t="s">
        <v>7</v>
      </c>
      <c r="D991" s="6" t="s">
        <v>7</v>
      </c>
      <c r="E991" s="20">
        <v>5654.57</v>
      </c>
      <c r="F991" s="18"/>
      <c r="G991" s="12"/>
    </row>
    <row r="992" spans="1:8" ht="12.75">
      <c r="A992" s="16">
        <v>2</v>
      </c>
      <c r="B992" s="5" t="s">
        <v>11</v>
      </c>
      <c r="C992" s="11">
        <v>339.02</v>
      </c>
      <c r="D992" s="8">
        <v>168.83</v>
      </c>
      <c r="E992" s="20">
        <v>386.73</v>
      </c>
      <c r="F992" s="18">
        <f t="shared" si="18"/>
        <v>433.13760000000008</v>
      </c>
      <c r="G992" s="8"/>
    </row>
    <row r="993" spans="1:9" ht="12.75">
      <c r="A993" s="16">
        <v>3</v>
      </c>
      <c r="B993" s="5" t="s">
        <v>12</v>
      </c>
      <c r="C993" s="13">
        <v>2342.7800000000002</v>
      </c>
      <c r="D993" s="12">
        <v>1166.77</v>
      </c>
      <c r="E993" s="20">
        <v>9389.48</v>
      </c>
      <c r="F993" s="18">
        <f t="shared" si="18"/>
        <v>10516.2176</v>
      </c>
      <c r="G993" s="12"/>
    </row>
    <row r="994" spans="1:9" ht="12.75">
      <c r="A994" s="16">
        <v>4</v>
      </c>
      <c r="B994" s="5" t="s">
        <v>13</v>
      </c>
      <c r="C994" s="7" t="s">
        <v>7</v>
      </c>
      <c r="D994" s="6" t="s">
        <v>7</v>
      </c>
      <c r="E994" s="20"/>
      <c r="F994" s="18">
        <f t="shared" si="18"/>
        <v>0</v>
      </c>
      <c r="G994" s="8"/>
    </row>
    <row r="995" spans="1:9" ht="25.5">
      <c r="A995" s="16">
        <v>5</v>
      </c>
      <c r="B995" s="5" t="s">
        <v>14</v>
      </c>
      <c r="C995" s="7" t="s">
        <v>7</v>
      </c>
      <c r="D995" s="6" t="s">
        <v>7</v>
      </c>
      <c r="E995" s="20">
        <v>2424.02</v>
      </c>
      <c r="F995" s="18"/>
      <c r="G995" s="12"/>
      <c r="I995" s="19"/>
    </row>
    <row r="996" spans="1:9" ht="12.75">
      <c r="A996" s="16">
        <v>6</v>
      </c>
      <c r="B996" s="5" t="s">
        <v>21</v>
      </c>
      <c r="C996" s="13">
        <v>2378.1999999999998</v>
      </c>
      <c r="D996" s="12">
        <v>1184.4000000000001</v>
      </c>
      <c r="E996" s="20">
        <v>6028.11</v>
      </c>
      <c r="F996" s="18">
        <v>15823.83</v>
      </c>
      <c r="G996" s="12"/>
      <c r="I996" s="19"/>
    </row>
    <row r="997" spans="1:9" ht="12.75">
      <c r="A997" s="16">
        <v>7</v>
      </c>
      <c r="B997" s="5" t="s">
        <v>23</v>
      </c>
      <c r="C997" s="7" t="s">
        <v>7</v>
      </c>
      <c r="D997" s="6" t="s">
        <v>7</v>
      </c>
      <c r="E997" s="20"/>
      <c r="F997" s="18">
        <f t="shared" si="18"/>
        <v>0</v>
      </c>
      <c r="G997" s="8"/>
    </row>
    <row r="998" spans="1:9" ht="12.75">
      <c r="A998" s="9"/>
      <c r="B998" s="10" t="s">
        <v>22</v>
      </c>
      <c r="C998" s="13">
        <f>SUM(C991:C997)</f>
        <v>5060</v>
      </c>
      <c r="D998" s="13">
        <f>SUM(D991:D997)</f>
        <v>2520</v>
      </c>
      <c r="E998" s="13">
        <f>SUM(E991:E997)</f>
        <v>23882.91</v>
      </c>
      <c r="F998" s="13">
        <f>SUM(F991:F997)</f>
        <v>26773.1852</v>
      </c>
      <c r="G998" s="13">
        <f>C998-F998</f>
        <v>-21713.1852</v>
      </c>
    </row>
    <row r="999" spans="1:9" ht="12.75">
      <c r="A999" s="34"/>
      <c r="B999" s="38"/>
      <c r="C999" s="39"/>
      <c r="D999" s="39"/>
      <c r="E999" s="39"/>
      <c r="F999" s="39"/>
      <c r="G999" s="39"/>
    </row>
    <row r="1000" spans="1:9" ht="12.75">
      <c r="A1000" s="34"/>
      <c r="B1000" s="38"/>
      <c r="C1000" s="39"/>
      <c r="D1000" s="39"/>
      <c r="E1000" s="39"/>
      <c r="F1000" s="39"/>
      <c r="G1000" s="39"/>
    </row>
    <row r="1001" spans="1:9" ht="12.75">
      <c r="A1001" s="34"/>
      <c r="B1001" s="38" t="s">
        <v>27</v>
      </c>
      <c r="C1001" s="39"/>
      <c r="D1001" s="39"/>
      <c r="E1001" s="39"/>
      <c r="F1001" s="39"/>
      <c r="G1001" s="39"/>
    </row>
    <row r="1002" spans="1:9" ht="12.75">
      <c r="A1002" s="34"/>
      <c r="B1002" s="38"/>
      <c r="C1002" s="39"/>
      <c r="D1002" s="39"/>
      <c r="E1002" s="39"/>
      <c r="F1002" s="39"/>
      <c r="G1002" s="39"/>
    </row>
    <row r="1003" spans="1:9" ht="12.75">
      <c r="A1003" s="34"/>
      <c r="B1003" s="38"/>
      <c r="C1003" s="39"/>
      <c r="D1003" s="39"/>
      <c r="E1003" s="39"/>
      <c r="F1003" s="39"/>
      <c r="G1003" s="39"/>
    </row>
    <row r="1004" spans="1:9" ht="12.75">
      <c r="A1004" s="34"/>
      <c r="B1004" s="38"/>
      <c r="C1004" s="39"/>
      <c r="D1004" s="39"/>
      <c r="E1004" s="39"/>
      <c r="F1004" s="39"/>
      <c r="G1004" s="39"/>
    </row>
    <row r="1005" spans="1:9" ht="50.25" customHeight="1">
      <c r="A1005" s="14"/>
      <c r="B1005" s="43" t="s">
        <v>68</v>
      </c>
      <c r="C1005" s="43"/>
      <c r="D1005" s="43"/>
      <c r="E1005" s="43"/>
      <c r="F1005" s="43"/>
      <c r="G1005" s="1"/>
      <c r="H1005" s="1"/>
    </row>
    <row r="1006" spans="1:9" ht="15.75">
      <c r="A1006" s="14" t="s">
        <v>0</v>
      </c>
      <c r="B1006" s="14"/>
      <c r="C1006" s="14"/>
      <c r="D1006" s="14"/>
      <c r="E1006" s="21"/>
      <c r="F1006" s="28"/>
      <c r="G1006" s="1"/>
      <c r="H1006" s="1"/>
    </row>
    <row r="1007" spans="1:9" ht="5.25" customHeight="1">
      <c r="F1007" s="28"/>
    </row>
    <row r="1008" spans="1:9" ht="25.5">
      <c r="A1008" s="2" t="s">
        <v>1</v>
      </c>
      <c r="B1008" s="3" t="s">
        <v>2</v>
      </c>
      <c r="C1008" s="3" t="s">
        <v>3</v>
      </c>
      <c r="D1008" s="3" t="s">
        <v>4</v>
      </c>
      <c r="E1008" s="23" t="s">
        <v>5</v>
      </c>
      <c r="F1008" s="23" t="s">
        <v>5</v>
      </c>
      <c r="G1008" s="3"/>
    </row>
    <row r="1009" spans="1:10" ht="12.75">
      <c r="A1009" s="16">
        <v>1</v>
      </c>
      <c r="B1009" s="5" t="s">
        <v>6</v>
      </c>
      <c r="C1009" s="11">
        <v>198.89</v>
      </c>
      <c r="D1009" s="8">
        <v>186.1</v>
      </c>
      <c r="E1009" s="20">
        <v>20.59</v>
      </c>
      <c r="F1009" s="18">
        <f t="shared" ref="F1009:F1072" si="19">E1009*1.12</f>
        <v>23.0608</v>
      </c>
      <c r="G1009" s="8"/>
    </row>
    <row r="1010" spans="1:10" ht="12.75">
      <c r="A1010" s="16">
        <v>2</v>
      </c>
      <c r="B1010" s="5" t="s">
        <v>8</v>
      </c>
      <c r="C1010" s="11">
        <v>298.12</v>
      </c>
      <c r="D1010" s="8">
        <v>279.17</v>
      </c>
      <c r="E1010" s="20">
        <v>225</v>
      </c>
      <c r="F1010" s="18">
        <f t="shared" si="19"/>
        <v>252.00000000000003</v>
      </c>
      <c r="G1010" s="8"/>
    </row>
    <row r="1011" spans="1:10" ht="12.75">
      <c r="A1011" s="16">
        <v>3</v>
      </c>
      <c r="B1011" s="5" t="s">
        <v>9</v>
      </c>
      <c r="C1011" s="7" t="s">
        <v>7</v>
      </c>
      <c r="D1011" s="6" t="s">
        <v>7</v>
      </c>
      <c r="E1011" s="20">
        <v>44.81</v>
      </c>
      <c r="F1011" s="18">
        <f t="shared" si="19"/>
        <v>50.187200000000004</v>
      </c>
      <c r="G1011" s="8"/>
    </row>
    <row r="1012" spans="1:10" ht="12.75">
      <c r="A1012" s="16">
        <v>4</v>
      </c>
      <c r="B1012" s="5" t="s">
        <v>10</v>
      </c>
      <c r="C1012" s="7" t="s">
        <v>7</v>
      </c>
      <c r="D1012" s="6" t="s">
        <v>7</v>
      </c>
      <c r="E1012" s="20">
        <v>3742.92</v>
      </c>
      <c r="F1012" s="18">
        <f t="shared" si="19"/>
        <v>4192.0704000000005</v>
      </c>
      <c r="G1012" s="12"/>
    </row>
    <row r="1013" spans="1:10" ht="12.75">
      <c r="A1013" s="16">
        <v>5</v>
      </c>
      <c r="B1013" s="5" t="s">
        <v>11</v>
      </c>
      <c r="C1013" s="13">
        <v>1789.13</v>
      </c>
      <c r="D1013" s="12">
        <v>1675.08</v>
      </c>
      <c r="E1013" s="20">
        <v>3202.39</v>
      </c>
      <c r="F1013" s="18">
        <f t="shared" si="19"/>
        <v>3586.6768000000002</v>
      </c>
      <c r="G1013" s="12"/>
    </row>
    <row r="1014" spans="1:10" ht="12.75">
      <c r="A1014" s="16">
        <v>6</v>
      </c>
      <c r="B1014" s="5" t="s">
        <v>12</v>
      </c>
      <c r="C1014" s="13">
        <v>15406.26</v>
      </c>
      <c r="D1014" s="12">
        <v>14424.35</v>
      </c>
      <c r="E1014" s="20">
        <v>28436.85</v>
      </c>
      <c r="F1014" s="18">
        <f t="shared" si="19"/>
        <v>31849.272000000001</v>
      </c>
      <c r="G1014" s="12"/>
    </row>
    <row r="1015" spans="1:10" ht="12.75">
      <c r="A1015" s="16">
        <v>7</v>
      </c>
      <c r="B1015" s="5" t="s">
        <v>13</v>
      </c>
      <c r="C1015" s="13">
        <v>1689.68</v>
      </c>
      <c r="D1015" s="12">
        <v>1582.04</v>
      </c>
      <c r="E1015" s="20">
        <v>1445.82</v>
      </c>
      <c r="F1015" s="18">
        <f t="shared" si="19"/>
        <v>1619.3184000000001</v>
      </c>
      <c r="G1015" s="12"/>
    </row>
    <row r="1016" spans="1:10" ht="25.5">
      <c r="A1016" s="16">
        <v>8</v>
      </c>
      <c r="B1016" s="5" t="s">
        <v>14</v>
      </c>
      <c r="C1016" s="13">
        <v>9144.31</v>
      </c>
      <c r="D1016" s="12">
        <v>8561.5499999999993</v>
      </c>
      <c r="E1016" s="20">
        <v>9439.09</v>
      </c>
      <c r="F1016" s="18">
        <f t="shared" si="19"/>
        <v>10571.7808</v>
      </c>
      <c r="G1016" s="12"/>
    </row>
    <row r="1017" spans="1:10" ht="38.25">
      <c r="A1017" s="16">
        <v>9</v>
      </c>
      <c r="B1017" s="5" t="s">
        <v>15</v>
      </c>
      <c r="C1017" s="13">
        <v>2087.25</v>
      </c>
      <c r="D1017" s="12">
        <v>1954.27</v>
      </c>
      <c r="E1017" s="20">
        <v>5506.97</v>
      </c>
      <c r="F1017" s="18">
        <f t="shared" si="19"/>
        <v>6167.8064000000013</v>
      </c>
      <c r="G1017" s="12"/>
    </row>
    <row r="1018" spans="1:10" ht="12.75">
      <c r="A1018" s="16">
        <v>10</v>
      </c>
      <c r="B1018" s="5" t="s">
        <v>16</v>
      </c>
      <c r="C1018" s="13">
        <v>4075.26</v>
      </c>
      <c r="D1018" s="12">
        <v>3815.47</v>
      </c>
      <c r="E1018" s="20" t="s">
        <v>7</v>
      </c>
      <c r="F1018" s="18">
        <v>0</v>
      </c>
      <c r="G1018" s="12"/>
      <c r="J1018" s="22"/>
    </row>
    <row r="1019" spans="1:10" ht="12.75">
      <c r="A1019" s="16">
        <v>11</v>
      </c>
      <c r="B1019" s="5" t="s">
        <v>17</v>
      </c>
      <c r="C1019" s="13">
        <v>36428.29</v>
      </c>
      <c r="D1019" s="12">
        <v>34106.65</v>
      </c>
      <c r="E1019" s="20">
        <v>43046.9</v>
      </c>
      <c r="F1019" s="18">
        <f t="shared" si="19"/>
        <v>48212.528000000006</v>
      </c>
      <c r="G1019" s="12"/>
    </row>
    <row r="1020" spans="1:10" ht="25.5">
      <c r="A1020" s="16">
        <v>12</v>
      </c>
      <c r="B1020" s="5" t="s">
        <v>18</v>
      </c>
      <c r="C1020" s="11">
        <v>168.97</v>
      </c>
      <c r="D1020" s="8">
        <v>158.19</v>
      </c>
      <c r="E1020" s="20"/>
      <c r="F1020" s="18">
        <f t="shared" si="19"/>
        <v>0</v>
      </c>
      <c r="G1020" s="8"/>
    </row>
    <row r="1021" spans="1:10" ht="25.5">
      <c r="A1021" s="16">
        <v>13</v>
      </c>
      <c r="B1021" s="5" t="s">
        <v>19</v>
      </c>
      <c r="C1021" s="13">
        <v>1987.8</v>
      </c>
      <c r="D1021" s="12">
        <v>1861.2</v>
      </c>
      <c r="E1021" s="20">
        <v>5338.91</v>
      </c>
      <c r="F1021" s="18">
        <f t="shared" si="19"/>
        <v>5979.5792000000001</v>
      </c>
      <c r="G1021" s="12"/>
    </row>
    <row r="1022" spans="1:10" ht="38.25">
      <c r="A1022" s="16">
        <v>14</v>
      </c>
      <c r="B1022" s="5" t="s">
        <v>20</v>
      </c>
      <c r="C1022" s="13">
        <v>1987.8</v>
      </c>
      <c r="D1022" s="12">
        <v>1861.2</v>
      </c>
      <c r="E1022" s="20">
        <v>2234.66</v>
      </c>
      <c r="F1022" s="18">
        <f t="shared" si="19"/>
        <v>2502.8191999999999</v>
      </c>
      <c r="G1022" s="12"/>
    </row>
    <row r="1023" spans="1:10" ht="12.75">
      <c r="A1023" s="16">
        <v>15</v>
      </c>
      <c r="B1023" s="5" t="s">
        <v>21</v>
      </c>
      <c r="C1023" s="13">
        <v>24133.4</v>
      </c>
      <c r="D1023" s="12">
        <v>22595.15</v>
      </c>
      <c r="E1023" s="20">
        <v>1505.25</v>
      </c>
      <c r="F1023" s="18">
        <f t="shared" si="19"/>
        <v>1685.88</v>
      </c>
      <c r="G1023" s="12"/>
    </row>
    <row r="1024" spans="1:10" ht="12.75">
      <c r="A1024" s="9"/>
      <c r="B1024" s="10" t="s">
        <v>22</v>
      </c>
      <c r="C1024" s="13">
        <f>SUM(C1009:C1023)</f>
        <v>99395.16</v>
      </c>
      <c r="D1024" s="13">
        <f>SUM(D1009:D1023)</f>
        <v>93060.420000000013</v>
      </c>
      <c r="E1024" s="13">
        <f>SUM(E1009:E1023)</f>
        <v>104190.16</v>
      </c>
      <c r="F1024" s="13">
        <f>SUM(F1009:F1023)</f>
        <v>116692.97920000003</v>
      </c>
      <c r="G1024" s="13">
        <f>C1024-F1024</f>
        <v>-17297.819200000027</v>
      </c>
    </row>
    <row r="1025" spans="1:8" ht="12.75">
      <c r="A1025" s="34"/>
      <c r="B1025" s="38"/>
      <c r="C1025" s="39"/>
      <c r="D1025" s="39"/>
      <c r="E1025" s="39"/>
      <c r="F1025" s="39"/>
      <c r="G1025" s="39"/>
    </row>
    <row r="1026" spans="1:8" ht="12.75">
      <c r="A1026" s="34"/>
      <c r="B1026" s="38"/>
      <c r="C1026" s="39"/>
      <c r="D1026" s="39"/>
      <c r="E1026" s="39"/>
      <c r="F1026" s="39"/>
      <c r="G1026" s="39"/>
    </row>
    <row r="1027" spans="1:8" ht="12.75">
      <c r="A1027" s="34"/>
      <c r="B1027" s="38" t="s">
        <v>27</v>
      </c>
      <c r="C1027" s="39"/>
      <c r="D1027" s="39"/>
      <c r="E1027" s="39"/>
      <c r="F1027" s="39"/>
      <c r="G1027" s="39"/>
    </row>
    <row r="1028" spans="1:8" ht="12.75">
      <c r="A1028" s="34"/>
      <c r="B1028" s="38"/>
      <c r="C1028" s="39"/>
      <c r="D1028" s="39"/>
      <c r="E1028" s="39"/>
      <c r="F1028" s="39"/>
      <c r="G1028" s="39"/>
    </row>
    <row r="1029" spans="1:8" ht="12.75">
      <c r="A1029" s="34"/>
      <c r="B1029" s="38"/>
      <c r="C1029" s="39"/>
      <c r="D1029" s="39"/>
      <c r="E1029" s="39"/>
      <c r="F1029" s="39"/>
      <c r="G1029" s="39"/>
    </row>
    <row r="1030" spans="1:8" ht="12.75">
      <c r="A1030" s="34"/>
      <c r="B1030" s="38"/>
      <c r="C1030" s="39"/>
      <c r="D1030" s="39"/>
      <c r="E1030" s="39"/>
      <c r="F1030" s="39"/>
      <c r="G1030" s="39"/>
    </row>
    <row r="1031" spans="1:8" ht="47.25" customHeight="1">
      <c r="A1031" s="14"/>
      <c r="B1031" s="43" t="s">
        <v>69</v>
      </c>
      <c r="C1031" s="43"/>
      <c r="D1031" s="43"/>
      <c r="E1031" s="43"/>
      <c r="F1031" s="43"/>
      <c r="G1031" s="1"/>
      <c r="H1031" s="1"/>
    </row>
    <row r="1032" spans="1:8" ht="15.75">
      <c r="A1032" s="14" t="s">
        <v>0</v>
      </c>
      <c r="B1032" s="14"/>
      <c r="C1032" s="14"/>
      <c r="D1032" s="14"/>
      <c r="E1032" s="29"/>
      <c r="F1032" s="28"/>
      <c r="G1032" s="1"/>
      <c r="H1032" s="1"/>
    </row>
    <row r="1033" spans="1:8" ht="5.25" customHeight="1">
      <c r="E1033" s="30"/>
      <c r="F1033" s="28"/>
    </row>
    <row r="1034" spans="1:8" ht="25.5">
      <c r="A1034" s="2" t="s">
        <v>1</v>
      </c>
      <c r="B1034" s="3" t="s">
        <v>2</v>
      </c>
      <c r="C1034" s="3" t="s">
        <v>3</v>
      </c>
      <c r="D1034" s="3" t="s">
        <v>4</v>
      </c>
      <c r="E1034" s="23" t="s">
        <v>5</v>
      </c>
      <c r="F1034" s="23" t="s">
        <v>5</v>
      </c>
      <c r="G1034" s="3"/>
    </row>
    <row r="1035" spans="1:8" ht="12.75">
      <c r="A1035" s="16">
        <v>1</v>
      </c>
      <c r="B1035" s="5" t="s">
        <v>6</v>
      </c>
      <c r="C1035" s="13">
        <v>1063.28</v>
      </c>
      <c r="D1035" s="8">
        <v>984.23</v>
      </c>
      <c r="E1035" s="20">
        <v>222.75</v>
      </c>
      <c r="F1035" s="18">
        <f>E1035*1.12*1.2</f>
        <v>299.37600000000003</v>
      </c>
      <c r="G1035" s="12"/>
    </row>
    <row r="1036" spans="1:8" ht="12.75">
      <c r="A1036" s="16">
        <v>2</v>
      </c>
      <c r="B1036" s="5" t="s">
        <v>8</v>
      </c>
      <c r="C1036" s="13">
        <v>1063.28</v>
      </c>
      <c r="D1036" s="8">
        <v>984.23</v>
      </c>
      <c r="E1036" s="20">
        <v>229.65</v>
      </c>
      <c r="F1036" s="18">
        <f t="shared" ref="F1036:F1049" si="20">E1036*1.12*1.2</f>
        <v>308.64960000000002</v>
      </c>
      <c r="G1036" s="12"/>
    </row>
    <row r="1037" spans="1:8" ht="12.75">
      <c r="A1037" s="16">
        <v>3</v>
      </c>
      <c r="B1037" s="5" t="s">
        <v>9</v>
      </c>
      <c r="C1037" s="7" t="s">
        <v>7</v>
      </c>
      <c r="D1037" s="6" t="s">
        <v>7</v>
      </c>
      <c r="E1037" s="20">
        <v>254.82</v>
      </c>
      <c r="F1037" s="18">
        <f t="shared" si="20"/>
        <v>342.47808000000003</v>
      </c>
      <c r="G1037" s="8"/>
    </row>
    <row r="1038" spans="1:8" ht="12.75">
      <c r="A1038" s="16">
        <v>4</v>
      </c>
      <c r="B1038" s="5" t="s">
        <v>10</v>
      </c>
      <c r="C1038" s="7" t="s">
        <v>7</v>
      </c>
      <c r="D1038" s="6" t="s">
        <v>7</v>
      </c>
      <c r="E1038" s="20">
        <v>26463.47</v>
      </c>
      <c r="F1038" s="18">
        <f t="shared" si="20"/>
        <v>35566.903680000003</v>
      </c>
      <c r="G1038" s="12"/>
    </row>
    <row r="1039" spans="1:8" ht="12.75">
      <c r="A1039" s="16">
        <v>5</v>
      </c>
      <c r="B1039" s="5" t="s">
        <v>11</v>
      </c>
      <c r="C1039" s="13">
        <v>20201.71</v>
      </c>
      <c r="D1039" s="12">
        <v>18700.650000000001</v>
      </c>
      <c r="E1039" s="20">
        <v>34241.78</v>
      </c>
      <c r="F1039" s="18">
        <f t="shared" si="20"/>
        <v>46020.952320000004</v>
      </c>
      <c r="G1039" s="12"/>
    </row>
    <row r="1040" spans="1:8" ht="12.75">
      <c r="A1040" s="16">
        <v>6</v>
      </c>
      <c r="B1040" s="5" t="s">
        <v>12</v>
      </c>
      <c r="C1040" s="13">
        <v>139285.38</v>
      </c>
      <c r="D1040" s="12">
        <v>128935.99</v>
      </c>
      <c r="E1040" s="20">
        <v>303717.63</v>
      </c>
      <c r="F1040" s="18">
        <f t="shared" si="20"/>
        <v>408196.49472000002</v>
      </c>
      <c r="G1040" s="12"/>
    </row>
    <row r="1041" spans="1:9" ht="12.75">
      <c r="A1041" s="16">
        <v>7</v>
      </c>
      <c r="B1041" s="5" t="s">
        <v>13</v>
      </c>
      <c r="C1041" s="13">
        <v>13822.2</v>
      </c>
      <c r="D1041" s="12">
        <v>12795.16</v>
      </c>
      <c r="E1041" s="20">
        <v>6194.79</v>
      </c>
      <c r="F1041" s="18">
        <f t="shared" si="20"/>
        <v>8325.7977599999995</v>
      </c>
      <c r="G1041" s="12"/>
    </row>
    <row r="1042" spans="1:9" ht="25.5">
      <c r="A1042" s="16">
        <v>8</v>
      </c>
      <c r="B1042" s="5" t="s">
        <v>14</v>
      </c>
      <c r="C1042" s="13">
        <v>303025.42</v>
      </c>
      <c r="D1042" s="12">
        <v>280509.65000000002</v>
      </c>
      <c r="E1042" s="20">
        <v>170408.44</v>
      </c>
      <c r="F1042" s="18">
        <f t="shared" si="20"/>
        <v>229028.94336000003</v>
      </c>
      <c r="G1042" s="12"/>
    </row>
    <row r="1043" spans="1:9" ht="38.25">
      <c r="A1043" s="16">
        <v>9</v>
      </c>
      <c r="B1043" s="5" t="s">
        <v>15</v>
      </c>
      <c r="C1043" s="13">
        <v>13822.2</v>
      </c>
      <c r="D1043" s="12">
        <v>12795.16</v>
      </c>
      <c r="E1043" s="20">
        <v>13763.82</v>
      </c>
      <c r="F1043" s="18">
        <f t="shared" si="20"/>
        <v>18498.574080000002</v>
      </c>
      <c r="G1043" s="12"/>
    </row>
    <row r="1044" spans="1:9" ht="12.75">
      <c r="A1044" s="16">
        <v>10</v>
      </c>
      <c r="B1044" s="5" t="s">
        <v>16</v>
      </c>
      <c r="C1044" s="13">
        <v>51035.89</v>
      </c>
      <c r="D1044" s="12">
        <v>47243.75</v>
      </c>
      <c r="E1044" s="20">
        <v>5651.05</v>
      </c>
      <c r="F1044" s="18">
        <f t="shared" si="20"/>
        <v>7595.0111999999999</v>
      </c>
      <c r="G1044" s="12"/>
      <c r="I1044" s="22"/>
    </row>
    <row r="1045" spans="1:9" ht="12.75">
      <c r="A1045" s="16">
        <v>11</v>
      </c>
      <c r="B1045" s="5" t="s">
        <v>17</v>
      </c>
      <c r="C1045" s="13">
        <v>338006.26</v>
      </c>
      <c r="D1045" s="12">
        <v>312891.27</v>
      </c>
      <c r="E1045" s="20">
        <v>213797.67</v>
      </c>
      <c r="F1045" s="18">
        <f t="shared" si="20"/>
        <v>287344.06848000002</v>
      </c>
      <c r="G1045" s="12"/>
    </row>
    <row r="1046" spans="1:9" ht="25.5">
      <c r="A1046" s="16">
        <v>12</v>
      </c>
      <c r="B1046" s="5" t="s">
        <v>18</v>
      </c>
      <c r="C1046" s="13">
        <v>1913.78</v>
      </c>
      <c r="D1046" s="12">
        <v>1771.64</v>
      </c>
      <c r="E1046" s="20"/>
      <c r="F1046" s="18">
        <f t="shared" si="20"/>
        <v>0</v>
      </c>
      <c r="G1046" s="12"/>
    </row>
    <row r="1047" spans="1:9" ht="25.5">
      <c r="A1047" s="16">
        <v>13</v>
      </c>
      <c r="B1047" s="5" t="s">
        <v>19</v>
      </c>
      <c r="C1047" s="13">
        <v>24454.75</v>
      </c>
      <c r="D1047" s="12">
        <v>22637.63</v>
      </c>
      <c r="E1047" s="20">
        <v>53885.93</v>
      </c>
      <c r="F1047" s="18">
        <f t="shared" si="20"/>
        <v>72422.689920000004</v>
      </c>
      <c r="G1047" s="12"/>
    </row>
    <row r="1048" spans="1:9" ht="38.25">
      <c r="A1048" s="16">
        <v>14</v>
      </c>
      <c r="B1048" s="5" t="s">
        <v>20</v>
      </c>
      <c r="C1048" s="13">
        <v>13822.2</v>
      </c>
      <c r="D1048" s="12">
        <v>12795.16</v>
      </c>
      <c r="E1048" s="20">
        <v>18223.39</v>
      </c>
      <c r="F1048" s="18">
        <f t="shared" si="20"/>
        <v>24492.23616</v>
      </c>
      <c r="G1048" s="12"/>
    </row>
    <row r="1049" spans="1:9" ht="12.75">
      <c r="A1049" s="16">
        <v>15</v>
      </c>
      <c r="B1049" s="5" t="s">
        <v>21</v>
      </c>
      <c r="C1049" s="13">
        <v>141730.76999999999</v>
      </c>
      <c r="D1049" s="12">
        <v>131199.89000000001</v>
      </c>
      <c r="E1049" s="20">
        <v>93427.73</v>
      </c>
      <c r="F1049" s="18">
        <f t="shared" si="20"/>
        <v>125566.86911999999</v>
      </c>
      <c r="G1049" s="12"/>
    </row>
    <row r="1050" spans="1:9" ht="12.75">
      <c r="A1050" s="9"/>
      <c r="B1050" s="10" t="s">
        <v>22</v>
      </c>
      <c r="C1050" s="13">
        <f>SUM(C1035:C1049)</f>
        <v>1063247.1199999999</v>
      </c>
      <c r="D1050" s="13">
        <f>SUM(D1035:D1049)</f>
        <v>984244.41000000015</v>
      </c>
      <c r="E1050" s="13">
        <f>SUM(E1035:E1049)</f>
        <v>940482.92</v>
      </c>
      <c r="F1050" s="13">
        <f>SUM(F1035:F1049)</f>
        <v>1264009.0444799999</v>
      </c>
      <c r="G1050" s="13">
        <f>C1050-F1050</f>
        <v>-200761.92448000005</v>
      </c>
    </row>
    <row r="1051" spans="1:9" ht="12.75">
      <c r="A1051" s="34"/>
      <c r="B1051" s="38"/>
      <c r="C1051" s="39"/>
      <c r="D1051" s="39"/>
      <c r="E1051" s="39"/>
      <c r="F1051" s="39"/>
      <c r="G1051" s="39"/>
    </row>
    <row r="1052" spans="1:9" ht="12.75">
      <c r="A1052" s="34"/>
      <c r="B1052" s="38"/>
      <c r="C1052" s="39"/>
      <c r="D1052" s="39"/>
      <c r="E1052" s="39"/>
      <c r="F1052" s="39"/>
      <c r="G1052" s="39"/>
    </row>
    <row r="1053" spans="1:9" ht="12.75">
      <c r="A1053" s="34"/>
      <c r="B1053" s="38" t="s">
        <v>27</v>
      </c>
      <c r="C1053" s="39"/>
      <c r="D1053" s="39"/>
      <c r="E1053" s="39"/>
      <c r="F1053" s="39"/>
      <c r="G1053" s="39"/>
    </row>
    <row r="1054" spans="1:9" ht="12.75">
      <c r="A1054" s="34"/>
      <c r="B1054" s="38"/>
      <c r="C1054" s="39"/>
      <c r="D1054" s="39"/>
      <c r="E1054" s="39"/>
      <c r="F1054" s="39"/>
      <c r="G1054" s="39"/>
    </row>
    <row r="1055" spans="1:9" ht="12.75">
      <c r="A1055" s="34"/>
      <c r="B1055" s="38"/>
      <c r="C1055" s="39"/>
      <c r="D1055" s="39"/>
      <c r="E1055" s="39"/>
      <c r="F1055" s="39"/>
      <c r="G1055" s="39"/>
    </row>
    <row r="1056" spans="1:9" ht="12.75">
      <c r="A1056" s="34"/>
      <c r="B1056" s="38"/>
      <c r="C1056" s="39"/>
      <c r="D1056" s="39"/>
      <c r="E1056" s="39"/>
      <c r="F1056" s="39"/>
      <c r="G1056" s="39"/>
    </row>
    <row r="1057" spans="1:9" ht="48.75" customHeight="1">
      <c r="A1057" s="14"/>
      <c r="B1057" s="43" t="s">
        <v>70</v>
      </c>
      <c r="C1057" s="43"/>
      <c r="D1057" s="43"/>
      <c r="E1057" s="43"/>
      <c r="F1057" s="43"/>
      <c r="G1057" s="1"/>
      <c r="H1057" s="1"/>
    </row>
    <row r="1058" spans="1:9" ht="15.75">
      <c r="A1058" s="14" t="s">
        <v>0</v>
      </c>
      <c r="B1058" s="14"/>
      <c r="C1058" s="14"/>
      <c r="D1058" s="14"/>
      <c r="E1058" s="29"/>
      <c r="F1058" s="28"/>
      <c r="G1058" s="1"/>
      <c r="H1058" s="1"/>
    </row>
    <row r="1059" spans="1:9" ht="5.25" customHeight="1">
      <c r="E1059" s="30"/>
      <c r="F1059" s="28"/>
    </row>
    <row r="1060" spans="1:9" ht="25.5">
      <c r="A1060" s="2" t="s">
        <v>1</v>
      </c>
      <c r="B1060" s="3" t="s">
        <v>2</v>
      </c>
      <c r="C1060" s="3" t="s">
        <v>3</v>
      </c>
      <c r="D1060" s="3" t="s">
        <v>4</v>
      </c>
      <c r="E1060" s="23" t="s">
        <v>5</v>
      </c>
      <c r="F1060" s="23" t="s">
        <v>5</v>
      </c>
      <c r="G1060" s="3"/>
    </row>
    <row r="1061" spans="1:9" ht="12.75">
      <c r="A1061" s="16">
        <v>1</v>
      </c>
      <c r="B1061" s="5" t="s">
        <v>6</v>
      </c>
      <c r="C1061" s="11">
        <v>774.73</v>
      </c>
      <c r="D1061" s="8">
        <v>718.79</v>
      </c>
      <c r="E1061" s="20">
        <v>166.31</v>
      </c>
      <c r="F1061" s="18">
        <f t="shared" si="19"/>
        <v>186.26720000000003</v>
      </c>
      <c r="G1061" s="12"/>
    </row>
    <row r="1062" spans="1:9" ht="12.75">
      <c r="A1062" s="16">
        <v>2</v>
      </c>
      <c r="B1062" s="5" t="s">
        <v>8</v>
      </c>
      <c r="C1062" s="11">
        <v>774.73</v>
      </c>
      <c r="D1062" s="8">
        <v>718.79</v>
      </c>
      <c r="E1062" s="20">
        <v>171.46</v>
      </c>
      <c r="F1062" s="18">
        <f t="shared" si="19"/>
        <v>192.03520000000003</v>
      </c>
      <c r="G1062" s="12"/>
    </row>
    <row r="1063" spans="1:9" ht="12.75">
      <c r="A1063" s="16">
        <v>3</v>
      </c>
      <c r="B1063" s="5" t="s">
        <v>9</v>
      </c>
      <c r="C1063" s="7" t="s">
        <v>7</v>
      </c>
      <c r="D1063" s="6" t="s">
        <v>7</v>
      </c>
      <c r="E1063" s="20">
        <v>243.11</v>
      </c>
      <c r="F1063" s="18">
        <f t="shared" si="19"/>
        <v>272.28320000000002</v>
      </c>
      <c r="G1063" s="8"/>
    </row>
    <row r="1064" spans="1:9" ht="12.75">
      <c r="A1064" s="16">
        <v>4</v>
      </c>
      <c r="B1064" s="5" t="s">
        <v>10</v>
      </c>
      <c r="C1064" s="7" t="s">
        <v>7</v>
      </c>
      <c r="D1064" s="6" t="s">
        <v>7</v>
      </c>
      <c r="E1064" s="20">
        <v>13088.74</v>
      </c>
      <c r="F1064" s="18">
        <f t="shared" si="19"/>
        <v>14659.388800000001</v>
      </c>
      <c r="G1064" s="12"/>
    </row>
    <row r="1065" spans="1:9" ht="12.75">
      <c r="A1065" s="16">
        <v>5</v>
      </c>
      <c r="B1065" s="5" t="s">
        <v>11</v>
      </c>
      <c r="C1065" s="13">
        <v>14721.19</v>
      </c>
      <c r="D1065" s="12">
        <v>13656.75</v>
      </c>
      <c r="E1065" s="20">
        <v>9281.2800000000007</v>
      </c>
      <c r="F1065" s="18">
        <f t="shared" si="19"/>
        <v>10395.033600000002</v>
      </c>
      <c r="G1065" s="12"/>
    </row>
    <row r="1066" spans="1:9" ht="12.75">
      <c r="A1066" s="16">
        <v>6</v>
      </c>
      <c r="B1066" s="5" t="s">
        <v>12</v>
      </c>
      <c r="C1066" s="13">
        <v>103823.33</v>
      </c>
      <c r="D1066" s="12">
        <v>96316</v>
      </c>
      <c r="E1066" s="20">
        <v>227690.27</v>
      </c>
      <c r="F1066" s="18">
        <f t="shared" si="19"/>
        <v>255013.1024</v>
      </c>
      <c r="G1066" s="12"/>
    </row>
    <row r="1067" spans="1:9" ht="12.75">
      <c r="A1067" s="16">
        <v>7</v>
      </c>
      <c r="B1067" s="5" t="s">
        <v>13</v>
      </c>
      <c r="C1067" s="13">
        <v>6198.43</v>
      </c>
      <c r="D1067" s="12">
        <v>5750.2</v>
      </c>
      <c r="E1067" s="20">
        <v>2101.04</v>
      </c>
      <c r="F1067" s="18">
        <f t="shared" si="19"/>
        <v>2353.1648</v>
      </c>
      <c r="G1067" s="12"/>
    </row>
    <row r="1068" spans="1:9" ht="25.5">
      <c r="A1068" s="16">
        <v>8</v>
      </c>
      <c r="B1068" s="5" t="s">
        <v>14</v>
      </c>
      <c r="C1068" s="13">
        <v>223917.36</v>
      </c>
      <c r="D1068" s="12">
        <v>207726.28</v>
      </c>
      <c r="E1068" s="20">
        <v>125638.04</v>
      </c>
      <c r="F1068" s="18">
        <f t="shared" si="19"/>
        <v>140714.6048</v>
      </c>
      <c r="G1068" s="12"/>
      <c r="I1068" s="22"/>
    </row>
    <row r="1069" spans="1:9" ht="38.25">
      <c r="A1069" s="16">
        <v>9</v>
      </c>
      <c r="B1069" s="5" t="s">
        <v>15</v>
      </c>
      <c r="C1069" s="13">
        <v>6198.43</v>
      </c>
      <c r="D1069" s="12">
        <v>5750.2</v>
      </c>
      <c r="E1069" s="20">
        <v>3157.4</v>
      </c>
      <c r="F1069" s="18">
        <f t="shared" si="19"/>
        <v>3536.2880000000005</v>
      </c>
      <c r="G1069" s="12"/>
    </row>
    <row r="1070" spans="1:9" ht="12.75">
      <c r="A1070" s="16">
        <v>10</v>
      </c>
      <c r="B1070" s="5" t="s">
        <v>16</v>
      </c>
      <c r="C1070" s="13">
        <v>37190.35</v>
      </c>
      <c r="D1070" s="12">
        <v>34501.269999999997</v>
      </c>
      <c r="E1070" s="20">
        <v>4231.95</v>
      </c>
      <c r="F1070" s="18">
        <f t="shared" si="19"/>
        <v>4739.7840000000006</v>
      </c>
      <c r="G1070" s="12"/>
    </row>
    <row r="1071" spans="1:9" ht="12.75">
      <c r="A1071" s="16">
        <v>11</v>
      </c>
      <c r="B1071" s="5" t="s">
        <v>17</v>
      </c>
      <c r="C1071" s="13">
        <v>250338.06</v>
      </c>
      <c r="D1071" s="12">
        <v>232236.57</v>
      </c>
      <c r="E1071" s="20">
        <v>480289.06</v>
      </c>
      <c r="F1071" s="18">
        <f t="shared" si="19"/>
        <v>537923.7472000001</v>
      </c>
      <c r="G1071" s="12"/>
    </row>
    <row r="1072" spans="1:9" ht="25.5">
      <c r="A1072" s="16">
        <v>12</v>
      </c>
      <c r="B1072" s="5" t="s">
        <v>18</v>
      </c>
      <c r="C1072" s="13">
        <v>1472.16</v>
      </c>
      <c r="D1072" s="12">
        <v>1365.68</v>
      </c>
      <c r="E1072" s="20"/>
      <c r="F1072" s="18">
        <f t="shared" si="19"/>
        <v>0</v>
      </c>
      <c r="G1072" s="12"/>
      <c r="I1072" s="22"/>
    </row>
    <row r="1073" spans="1:8" ht="25.5">
      <c r="A1073" s="16">
        <v>13</v>
      </c>
      <c r="B1073" s="5" t="s">
        <v>19</v>
      </c>
      <c r="C1073" s="13">
        <v>17820.47</v>
      </c>
      <c r="D1073" s="12">
        <v>16531.849999999999</v>
      </c>
      <c r="E1073" s="20">
        <v>40412.129999999997</v>
      </c>
      <c r="F1073" s="18">
        <f t="shared" ref="F1073:F1075" si="21">E1073*1.12</f>
        <v>45261.585599999999</v>
      </c>
      <c r="G1073" s="12"/>
    </row>
    <row r="1074" spans="1:8" ht="38.25">
      <c r="A1074" s="16">
        <v>14</v>
      </c>
      <c r="B1074" s="5" t="s">
        <v>20</v>
      </c>
      <c r="C1074" s="13">
        <v>6198.43</v>
      </c>
      <c r="D1074" s="12">
        <v>5750.2</v>
      </c>
      <c r="E1074" s="20">
        <v>13614.47</v>
      </c>
      <c r="F1074" s="18">
        <f t="shared" si="21"/>
        <v>15248.206400000001</v>
      </c>
      <c r="G1074" s="8"/>
    </row>
    <row r="1075" spans="1:8" ht="12.75">
      <c r="A1075" s="16">
        <v>15</v>
      </c>
      <c r="B1075" s="5" t="s">
        <v>21</v>
      </c>
      <c r="C1075" s="13">
        <v>105372.93</v>
      </c>
      <c r="D1075" s="12">
        <v>97753.51</v>
      </c>
      <c r="E1075" s="20">
        <v>68831.240000000005</v>
      </c>
      <c r="F1075" s="18">
        <f t="shared" si="21"/>
        <v>77090.988800000006</v>
      </c>
      <c r="G1075" s="12"/>
    </row>
    <row r="1076" spans="1:8" ht="12.75">
      <c r="A1076" s="9"/>
      <c r="B1076" s="10" t="s">
        <v>22</v>
      </c>
      <c r="C1076" s="13">
        <f>SUM(C1061:C1075)</f>
        <v>774800.60000000009</v>
      </c>
      <c r="D1076" s="13">
        <f>SUM(D1061:D1075)</f>
        <v>718776.09000000008</v>
      </c>
      <c r="E1076" s="13">
        <f>SUM(E1061:E1075)</f>
        <v>988916.5</v>
      </c>
      <c r="F1076" s="13">
        <f>SUM(F1061:F1075)</f>
        <v>1107586.4800000002</v>
      </c>
      <c r="G1076" s="13">
        <f>C1076-F1076</f>
        <v>-332785.88000000012</v>
      </c>
    </row>
    <row r="1077" spans="1:8" ht="12.75">
      <c r="A1077" s="34"/>
      <c r="B1077" s="38"/>
      <c r="C1077" s="39"/>
      <c r="D1077" s="39"/>
      <c r="E1077" s="39"/>
      <c r="F1077" s="39"/>
      <c r="G1077" s="39"/>
    </row>
    <row r="1078" spans="1:8" ht="12.75">
      <c r="A1078" s="34"/>
      <c r="B1078" s="38"/>
      <c r="C1078" s="39"/>
      <c r="D1078" s="39"/>
      <c r="E1078" s="39"/>
      <c r="F1078" s="39"/>
      <c r="G1078" s="39"/>
    </row>
    <row r="1079" spans="1:8" ht="12.75">
      <c r="A1079" s="34"/>
      <c r="B1079" s="38" t="s">
        <v>27</v>
      </c>
      <c r="C1079" s="39"/>
      <c r="D1079" s="39"/>
      <c r="E1079" s="39"/>
      <c r="F1079" s="39"/>
      <c r="G1079" s="39"/>
    </row>
    <row r="1080" spans="1:8" ht="12.75">
      <c r="A1080" s="34"/>
      <c r="B1080" s="38"/>
      <c r="C1080" s="39"/>
      <c r="D1080" s="39"/>
      <c r="E1080" s="39"/>
      <c r="F1080" s="39"/>
      <c r="G1080" s="39"/>
    </row>
    <row r="1081" spans="1:8" ht="12.75">
      <c r="A1081" s="34"/>
      <c r="B1081" s="38"/>
      <c r="C1081" s="39"/>
      <c r="D1081" s="39"/>
      <c r="E1081" s="39"/>
      <c r="F1081" s="39"/>
      <c r="G1081" s="39"/>
    </row>
    <row r="1082" spans="1:8" ht="12.75">
      <c r="A1082" s="34"/>
      <c r="B1082" s="38"/>
      <c r="C1082" s="39"/>
      <c r="D1082" s="39"/>
      <c r="E1082" s="39"/>
      <c r="F1082" s="39"/>
      <c r="G1082" s="39"/>
    </row>
    <row r="1083" spans="1:8" ht="47.25" customHeight="1">
      <c r="A1083" s="14"/>
      <c r="B1083" s="43" t="s">
        <v>71</v>
      </c>
      <c r="C1083" s="43"/>
      <c r="D1083" s="43"/>
      <c r="E1083" s="43"/>
      <c r="F1083" s="43"/>
      <c r="G1083" s="1"/>
      <c r="H1083" s="1"/>
    </row>
    <row r="1084" spans="1:8" ht="15.75">
      <c r="A1084" s="14" t="s">
        <v>0</v>
      </c>
      <c r="B1084" s="14"/>
      <c r="C1084" s="14"/>
      <c r="D1084" s="14"/>
      <c r="E1084" s="29"/>
      <c r="F1084" s="28"/>
      <c r="G1084" s="1"/>
      <c r="H1084" s="1"/>
    </row>
    <row r="1085" spans="1:8" ht="5.25" customHeight="1">
      <c r="E1085" s="30"/>
      <c r="F1085" s="28"/>
    </row>
    <row r="1086" spans="1:8" ht="25.5">
      <c r="A1086" s="2" t="s">
        <v>1</v>
      </c>
      <c r="B1086" s="3" t="s">
        <v>2</v>
      </c>
      <c r="C1086" s="3" t="s">
        <v>3</v>
      </c>
      <c r="D1086" s="3" t="s">
        <v>4</v>
      </c>
      <c r="E1086" s="23" t="s">
        <v>5</v>
      </c>
      <c r="F1086" s="23" t="s">
        <v>5</v>
      </c>
      <c r="G1086" s="3"/>
    </row>
    <row r="1087" spans="1:8" ht="12.75">
      <c r="A1087" s="16">
        <v>1</v>
      </c>
      <c r="B1087" s="5" t="s">
        <v>6</v>
      </c>
      <c r="C1087" s="7" t="s">
        <v>7</v>
      </c>
      <c r="D1087" s="6" t="s">
        <v>7</v>
      </c>
      <c r="E1087" s="20">
        <v>324.44</v>
      </c>
      <c r="F1087" s="18">
        <f>E1087*1.12*1.2</f>
        <v>436.04736000000003</v>
      </c>
      <c r="G1087" s="12"/>
    </row>
    <row r="1088" spans="1:8" ht="12.75">
      <c r="A1088" s="16">
        <v>2</v>
      </c>
      <c r="B1088" s="5" t="s">
        <v>8</v>
      </c>
      <c r="C1088" s="13">
        <v>1075.5</v>
      </c>
      <c r="D1088" s="8">
        <v>999.09</v>
      </c>
      <c r="E1088" s="20">
        <v>329.13</v>
      </c>
      <c r="F1088" s="18">
        <f t="shared" ref="F1088:F1101" si="22">E1088*1.12*1.2</f>
        <v>442.35072000000002</v>
      </c>
      <c r="G1088" s="12"/>
    </row>
    <row r="1089" spans="1:10" ht="12.75">
      <c r="A1089" s="16">
        <v>3</v>
      </c>
      <c r="B1089" s="5" t="s">
        <v>9</v>
      </c>
      <c r="C1089" s="7" t="s">
        <v>7</v>
      </c>
      <c r="D1089" s="6" t="s">
        <v>7</v>
      </c>
      <c r="E1089" s="20">
        <v>325.86</v>
      </c>
      <c r="F1089" s="18">
        <f t="shared" si="22"/>
        <v>437.95584000000002</v>
      </c>
      <c r="G1089" s="8"/>
    </row>
    <row r="1090" spans="1:10" ht="12.75">
      <c r="A1090" s="16">
        <v>4</v>
      </c>
      <c r="B1090" s="5" t="s">
        <v>10</v>
      </c>
      <c r="C1090" s="7" t="s">
        <v>7</v>
      </c>
      <c r="D1090" s="6" t="s">
        <v>7</v>
      </c>
      <c r="E1090" s="20">
        <v>24065.64</v>
      </c>
      <c r="F1090" s="18">
        <f t="shared" si="22"/>
        <v>32344.220160000001</v>
      </c>
      <c r="G1090" s="12"/>
    </row>
    <row r="1091" spans="1:10" ht="12.75">
      <c r="A1091" s="16">
        <v>5</v>
      </c>
      <c r="B1091" s="5" t="s">
        <v>11</v>
      </c>
      <c r="C1091" s="13">
        <v>20434.88</v>
      </c>
      <c r="D1091" s="12">
        <v>18982.599999999999</v>
      </c>
      <c r="E1091" s="20">
        <v>12375.11</v>
      </c>
      <c r="F1091" s="18">
        <f t="shared" si="22"/>
        <v>16632.147840000001</v>
      </c>
      <c r="G1091" s="12"/>
    </row>
    <row r="1092" spans="1:10" ht="12.75">
      <c r="A1092" s="16">
        <v>6</v>
      </c>
      <c r="B1092" s="5" t="s">
        <v>12</v>
      </c>
      <c r="C1092" s="13">
        <v>139817.48000000001</v>
      </c>
      <c r="D1092" s="12">
        <v>129880.95</v>
      </c>
      <c r="E1092" s="20">
        <v>303741.43</v>
      </c>
      <c r="F1092" s="18">
        <f t="shared" si="22"/>
        <v>408228.48192000005</v>
      </c>
      <c r="G1092" s="12"/>
    </row>
    <row r="1093" spans="1:10" ht="12.75">
      <c r="A1093" s="16">
        <v>7</v>
      </c>
      <c r="B1093" s="5" t="s">
        <v>13</v>
      </c>
      <c r="C1093" s="13">
        <v>19359.38</v>
      </c>
      <c r="D1093" s="12">
        <v>17983.52</v>
      </c>
      <c r="E1093" s="20">
        <v>9022.27</v>
      </c>
      <c r="F1093" s="18">
        <f t="shared" si="22"/>
        <v>12125.930880000002</v>
      </c>
      <c r="G1093" s="12"/>
    </row>
    <row r="1094" spans="1:10" ht="25.5">
      <c r="A1094" s="16">
        <v>8</v>
      </c>
      <c r="B1094" s="5" t="s">
        <v>14</v>
      </c>
      <c r="C1094" s="13">
        <v>301145.34000000003</v>
      </c>
      <c r="D1094" s="12">
        <v>279743.59000000003</v>
      </c>
      <c r="E1094" s="20">
        <v>143423.44</v>
      </c>
      <c r="F1094" s="18">
        <f t="shared" si="22"/>
        <v>192761.10336000001</v>
      </c>
      <c r="G1094" s="12"/>
    </row>
    <row r="1095" spans="1:10" ht="38.25">
      <c r="A1095" s="16">
        <v>9</v>
      </c>
      <c r="B1095" s="5" t="s">
        <v>15</v>
      </c>
      <c r="C1095" s="13">
        <v>19359.38</v>
      </c>
      <c r="D1095" s="12">
        <v>17983.52</v>
      </c>
      <c r="E1095" s="20">
        <v>25436.04</v>
      </c>
      <c r="F1095" s="18">
        <f t="shared" si="22"/>
        <v>34186.037759999999</v>
      </c>
      <c r="G1095" s="12"/>
    </row>
    <row r="1096" spans="1:10" ht="12.75">
      <c r="A1096" s="16">
        <v>10</v>
      </c>
      <c r="B1096" s="5" t="s">
        <v>16</v>
      </c>
      <c r="C1096" s="13">
        <v>50549.3</v>
      </c>
      <c r="D1096" s="12">
        <v>46956.97</v>
      </c>
      <c r="E1096" s="20">
        <v>5735.05</v>
      </c>
      <c r="F1096" s="18">
        <f t="shared" si="22"/>
        <v>7707.9072000000015</v>
      </c>
      <c r="G1096" s="12"/>
    </row>
    <row r="1097" spans="1:10" ht="12.75">
      <c r="A1097" s="16">
        <v>11</v>
      </c>
      <c r="B1097" s="5" t="s">
        <v>17</v>
      </c>
      <c r="C1097" s="13">
        <v>336852.63</v>
      </c>
      <c r="D1097" s="12">
        <v>312913.15999999997</v>
      </c>
      <c r="E1097" s="20">
        <v>211133.25</v>
      </c>
      <c r="F1097" s="18">
        <f t="shared" si="22"/>
        <v>283763.08799999999</v>
      </c>
      <c r="G1097" s="12"/>
    </row>
    <row r="1098" spans="1:10" ht="25.5">
      <c r="A1098" s="16">
        <v>12</v>
      </c>
      <c r="B1098" s="5" t="s">
        <v>18</v>
      </c>
      <c r="C1098" s="13">
        <v>1935.86</v>
      </c>
      <c r="D1098" s="12">
        <v>1798.34</v>
      </c>
      <c r="E1098" s="20"/>
      <c r="F1098" s="18">
        <f t="shared" si="22"/>
        <v>0</v>
      </c>
      <c r="G1098" s="12"/>
    </row>
    <row r="1099" spans="1:10" ht="25.5">
      <c r="A1099" s="16">
        <v>13</v>
      </c>
      <c r="B1099" s="5" t="s">
        <v>19</v>
      </c>
      <c r="C1099" s="13">
        <v>24736.9</v>
      </c>
      <c r="D1099" s="12">
        <v>22978.95</v>
      </c>
      <c r="E1099" s="20">
        <v>53886.5</v>
      </c>
      <c r="F1099" s="18">
        <f t="shared" si="22"/>
        <v>72423.456000000006</v>
      </c>
      <c r="G1099" s="12"/>
    </row>
    <row r="1100" spans="1:10" ht="38.25">
      <c r="A1100" s="16">
        <v>14</v>
      </c>
      <c r="B1100" s="5" t="s">
        <v>20</v>
      </c>
      <c r="C1100" s="13">
        <v>19359.38</v>
      </c>
      <c r="D1100" s="12">
        <v>17983.52</v>
      </c>
      <c r="E1100" s="20">
        <v>18152.61</v>
      </c>
      <c r="F1100" s="18">
        <f t="shared" si="22"/>
        <v>24397.107840000001</v>
      </c>
      <c r="G1100" s="12"/>
    </row>
    <row r="1101" spans="1:10" ht="12.75">
      <c r="A1101" s="16">
        <v>15</v>
      </c>
      <c r="B1101" s="5" t="s">
        <v>21</v>
      </c>
      <c r="C1101" s="13">
        <v>140892.99</v>
      </c>
      <c r="D1101" s="12">
        <v>130880.02</v>
      </c>
      <c r="E1101" s="20">
        <v>92603.49</v>
      </c>
      <c r="F1101" s="18">
        <f t="shared" si="22"/>
        <v>124459.09056000001</v>
      </c>
      <c r="G1101" s="12"/>
      <c r="J1101" s="22"/>
    </row>
    <row r="1102" spans="1:10" ht="12.75">
      <c r="A1102" s="9"/>
      <c r="B1102" s="10" t="s">
        <v>22</v>
      </c>
      <c r="C1102" s="13">
        <f>SUM(C1087:C1101)</f>
        <v>1075519.02</v>
      </c>
      <c r="D1102" s="13">
        <f>SUM(D1087:D1101)</f>
        <v>999084.22999999986</v>
      </c>
      <c r="E1102" s="13">
        <f>SUM(E1087:E1101)</f>
        <v>900554.26</v>
      </c>
      <c r="F1102" s="13">
        <f>SUM(F1087:F1101)</f>
        <v>1210344.9254399999</v>
      </c>
      <c r="G1102" s="13">
        <f>C1102-F1102</f>
        <v>-134825.90543999989</v>
      </c>
    </row>
    <row r="1103" spans="1:10" ht="12.75">
      <c r="A1103" s="34"/>
      <c r="B1103" s="38"/>
      <c r="C1103" s="39"/>
      <c r="D1103" s="39"/>
      <c r="E1103" s="39"/>
      <c r="F1103" s="39"/>
      <c r="G1103" s="39"/>
    </row>
    <row r="1104" spans="1:10" ht="12.75">
      <c r="A1104" s="34"/>
      <c r="B1104" s="38"/>
      <c r="C1104" s="39"/>
      <c r="D1104" s="39"/>
      <c r="E1104" s="39"/>
      <c r="F1104" s="39"/>
      <c r="G1104" s="39"/>
    </row>
    <row r="1105" spans="1:8" ht="12.75">
      <c r="A1105" s="34"/>
      <c r="B1105" s="38" t="s">
        <v>27</v>
      </c>
      <c r="C1105" s="39"/>
      <c r="D1105" s="39"/>
      <c r="E1105" s="39"/>
      <c r="F1105" s="39"/>
      <c r="G1105" s="39"/>
    </row>
    <row r="1106" spans="1:8" ht="12.75">
      <c r="A1106" s="34"/>
      <c r="B1106" s="38"/>
      <c r="C1106" s="39"/>
      <c r="D1106" s="39"/>
      <c r="E1106" s="39"/>
      <c r="F1106" s="39"/>
      <c r="G1106" s="39"/>
    </row>
    <row r="1107" spans="1:8" ht="12.75">
      <c r="A1107" s="34"/>
      <c r="B1107" s="38"/>
      <c r="C1107" s="39"/>
      <c r="D1107" s="39"/>
      <c r="E1107" s="39"/>
      <c r="F1107" s="39"/>
      <c r="G1107" s="39"/>
    </row>
    <row r="1108" spans="1:8" ht="12.75">
      <c r="A1108" s="34"/>
      <c r="B1108" s="38"/>
      <c r="C1108" s="39"/>
      <c r="D1108" s="39"/>
      <c r="E1108" s="39"/>
      <c r="F1108" s="39"/>
      <c r="G1108" s="39"/>
    </row>
    <row r="1109" spans="1:8" ht="53.25" customHeight="1">
      <c r="A1109" s="14"/>
      <c r="B1109" s="43" t="s">
        <v>72</v>
      </c>
      <c r="C1109" s="43"/>
      <c r="D1109" s="43"/>
      <c r="E1109" s="43"/>
      <c r="F1109" s="43"/>
      <c r="G1109" s="1"/>
      <c r="H1109" s="1"/>
    </row>
    <row r="1110" spans="1:8" ht="15.75">
      <c r="A1110" s="14" t="s">
        <v>0</v>
      </c>
      <c r="B1110" s="14"/>
      <c r="C1110" s="14"/>
      <c r="D1110" s="14"/>
      <c r="E1110" s="29"/>
      <c r="F1110" s="28"/>
      <c r="G1110" s="1"/>
      <c r="H1110" s="1"/>
    </row>
    <row r="1111" spans="1:8" ht="5.25" customHeight="1">
      <c r="E1111" s="30"/>
      <c r="F1111" s="28"/>
    </row>
    <row r="1112" spans="1:8" ht="25.5">
      <c r="A1112" s="2" t="s">
        <v>1</v>
      </c>
      <c r="B1112" s="3" t="s">
        <v>2</v>
      </c>
      <c r="C1112" s="3" t="s">
        <v>3</v>
      </c>
      <c r="D1112" s="3" t="s">
        <v>4</v>
      </c>
      <c r="E1112" s="23" t="s">
        <v>5</v>
      </c>
      <c r="F1112" s="23" t="s">
        <v>5</v>
      </c>
      <c r="G1112" s="3"/>
    </row>
    <row r="1113" spans="1:8" ht="12.75">
      <c r="A1113" s="16">
        <v>1</v>
      </c>
      <c r="B1113" s="5" t="s">
        <v>6</v>
      </c>
      <c r="C1113" s="7" t="s">
        <v>7</v>
      </c>
      <c r="D1113" s="6" t="s">
        <v>7</v>
      </c>
      <c r="E1113" s="20">
        <v>644.4</v>
      </c>
      <c r="F1113" s="18">
        <f>E1113*1.12*1.2</f>
        <v>866.07360000000006</v>
      </c>
      <c r="G1113" s="8"/>
    </row>
    <row r="1114" spans="1:8" ht="12.75">
      <c r="A1114" s="16">
        <v>2</v>
      </c>
      <c r="B1114" s="5" t="s">
        <v>8</v>
      </c>
      <c r="C1114" s="11">
        <v>786.51</v>
      </c>
      <c r="D1114" s="8">
        <v>725.54</v>
      </c>
      <c r="E1114" s="20">
        <v>630.83000000000004</v>
      </c>
      <c r="F1114" s="18">
        <f t="shared" ref="F1114:F1127" si="23">E1114*1.12*1.2</f>
        <v>847.83552000000009</v>
      </c>
      <c r="G1114" s="12"/>
    </row>
    <row r="1115" spans="1:8" ht="12.75">
      <c r="A1115" s="16">
        <v>3</v>
      </c>
      <c r="B1115" s="5" t="s">
        <v>9</v>
      </c>
      <c r="C1115" s="7" t="s">
        <v>7</v>
      </c>
      <c r="D1115" s="6" t="s">
        <v>7</v>
      </c>
      <c r="E1115" s="20">
        <v>241.17</v>
      </c>
      <c r="F1115" s="18">
        <f t="shared" si="23"/>
        <v>324.13248000000004</v>
      </c>
      <c r="G1115" s="8"/>
    </row>
    <row r="1116" spans="1:8" ht="12.75">
      <c r="A1116" s="16">
        <v>4</v>
      </c>
      <c r="B1116" s="5" t="s">
        <v>10</v>
      </c>
      <c r="C1116" s="7" t="s">
        <v>7</v>
      </c>
      <c r="D1116" s="6" t="s">
        <v>7</v>
      </c>
      <c r="E1116" s="20">
        <v>17273.07</v>
      </c>
      <c r="F1116" s="18">
        <f t="shared" si="23"/>
        <v>23215.006079999999</v>
      </c>
      <c r="G1116" s="12"/>
    </row>
    <row r="1117" spans="1:8" ht="12.75">
      <c r="A1117" s="16">
        <v>5</v>
      </c>
      <c r="B1117" s="5" t="s">
        <v>11</v>
      </c>
      <c r="C1117" s="13">
        <v>14942.44</v>
      </c>
      <c r="D1117" s="12">
        <v>13785.09</v>
      </c>
      <c r="E1117" s="20">
        <v>9281.2800000000007</v>
      </c>
      <c r="F1117" s="18">
        <f t="shared" si="23"/>
        <v>12474.040320000002</v>
      </c>
      <c r="G1117" s="12"/>
    </row>
    <row r="1118" spans="1:8" ht="12.75">
      <c r="A1118" s="16">
        <v>6</v>
      </c>
      <c r="B1118" s="5" t="s">
        <v>12</v>
      </c>
      <c r="C1118" s="13">
        <v>103024.04</v>
      </c>
      <c r="D1118" s="12">
        <v>95044.5</v>
      </c>
      <c r="E1118" s="20">
        <v>227516.82</v>
      </c>
      <c r="F1118" s="18">
        <f t="shared" si="23"/>
        <v>305782.60608000006</v>
      </c>
      <c r="G1118" s="12"/>
    </row>
    <row r="1119" spans="1:8" ht="12.75">
      <c r="A1119" s="16">
        <v>7</v>
      </c>
      <c r="B1119" s="5" t="s">
        <v>13</v>
      </c>
      <c r="C1119" s="13">
        <v>11010.14</v>
      </c>
      <c r="D1119" s="12">
        <v>10157.43</v>
      </c>
      <c r="E1119" s="20">
        <v>3809.58</v>
      </c>
      <c r="F1119" s="18">
        <f t="shared" si="23"/>
        <v>5120.0755200000003</v>
      </c>
      <c r="G1119" s="12"/>
    </row>
    <row r="1120" spans="1:8" ht="25.5">
      <c r="A1120" s="16">
        <v>8</v>
      </c>
      <c r="B1120" s="5" t="s">
        <v>14</v>
      </c>
      <c r="C1120" s="13">
        <v>223349.95</v>
      </c>
      <c r="D1120" s="12">
        <v>206050.71</v>
      </c>
      <c r="E1120" s="20">
        <v>119788.49</v>
      </c>
      <c r="F1120" s="18">
        <f t="shared" si="23"/>
        <v>160995.73056000003</v>
      </c>
      <c r="G1120" s="12"/>
    </row>
    <row r="1121" spans="1:10" ht="38.25">
      <c r="A1121" s="16">
        <v>9</v>
      </c>
      <c r="B1121" s="5" t="s">
        <v>15</v>
      </c>
      <c r="C1121" s="13">
        <v>11010.14</v>
      </c>
      <c r="D1121" s="12">
        <v>10157.43</v>
      </c>
      <c r="E1121" s="20">
        <v>18767.060000000001</v>
      </c>
      <c r="F1121" s="18">
        <f t="shared" si="23"/>
        <v>25222.928640000002</v>
      </c>
      <c r="G1121" s="12"/>
      <c r="I1121" s="22"/>
    </row>
    <row r="1122" spans="1:10" ht="12.75">
      <c r="A1122" s="16">
        <v>10</v>
      </c>
      <c r="B1122" s="5" t="s">
        <v>16</v>
      </c>
      <c r="C1122" s="13">
        <v>36962.839999999997</v>
      </c>
      <c r="D1122" s="12">
        <v>34099.949999999997</v>
      </c>
      <c r="E1122" s="20">
        <v>4322.95</v>
      </c>
      <c r="F1122" s="18">
        <f t="shared" si="23"/>
        <v>5810.0448000000006</v>
      </c>
      <c r="G1122" s="12"/>
    </row>
    <row r="1123" spans="1:10" ht="12.75">
      <c r="A1123" s="16">
        <v>11</v>
      </c>
      <c r="B1123" s="5" t="s">
        <v>17</v>
      </c>
      <c r="C1123" s="13">
        <v>250167.66</v>
      </c>
      <c r="D1123" s="12">
        <v>230791.32</v>
      </c>
      <c r="E1123" s="20">
        <v>185979.85</v>
      </c>
      <c r="F1123" s="18">
        <f t="shared" si="23"/>
        <v>249956.91840000002</v>
      </c>
      <c r="G1123" s="12"/>
    </row>
    <row r="1124" spans="1:10" ht="25.5">
      <c r="A1124" s="16">
        <v>12</v>
      </c>
      <c r="B1124" s="5" t="s">
        <v>18</v>
      </c>
      <c r="C1124" s="13">
        <v>1415.65</v>
      </c>
      <c r="D1124" s="12">
        <v>1305.95</v>
      </c>
      <c r="E1124" s="20"/>
      <c r="F1124" s="18">
        <f t="shared" si="23"/>
        <v>0</v>
      </c>
      <c r="G1124" s="12"/>
    </row>
    <row r="1125" spans="1:10" ht="25.5">
      <c r="A1125" s="16">
        <v>13</v>
      </c>
      <c r="B1125" s="5" t="s">
        <v>19</v>
      </c>
      <c r="C1125" s="13">
        <v>18088.259999999998</v>
      </c>
      <c r="D1125" s="12">
        <v>16687.189999999999</v>
      </c>
      <c r="E1125" s="20">
        <v>40407.96</v>
      </c>
      <c r="F1125" s="18">
        <f t="shared" si="23"/>
        <v>54308.298240000004</v>
      </c>
      <c r="G1125" s="12"/>
      <c r="J1125" s="22"/>
    </row>
    <row r="1126" spans="1:10" ht="38.25">
      <c r="A1126" s="16">
        <v>14</v>
      </c>
      <c r="B1126" s="5" t="s">
        <v>20</v>
      </c>
      <c r="C1126" s="13">
        <v>11088.88</v>
      </c>
      <c r="D1126" s="12">
        <v>10230.01</v>
      </c>
      <c r="E1126" s="20">
        <v>13614.47</v>
      </c>
      <c r="F1126" s="18">
        <f t="shared" si="23"/>
        <v>18297.847679999999</v>
      </c>
      <c r="G1126" s="12"/>
    </row>
    <row r="1127" spans="1:10" ht="12.75">
      <c r="A1127" s="16">
        <v>15</v>
      </c>
      <c r="B1127" s="5" t="s">
        <v>21</v>
      </c>
      <c r="C1127" s="13">
        <v>104596.82</v>
      </c>
      <c r="D1127" s="12">
        <v>96495.52</v>
      </c>
      <c r="E1127" s="20">
        <v>68831.240000000005</v>
      </c>
      <c r="F1127" s="18">
        <f t="shared" si="23"/>
        <v>92509.186560000002</v>
      </c>
      <c r="G1127" s="12"/>
    </row>
    <row r="1128" spans="1:10" ht="12.75">
      <c r="A1128" s="9"/>
      <c r="B1128" s="10" t="s">
        <v>22</v>
      </c>
      <c r="C1128" s="13">
        <f>SUM(C1113:C1127)</f>
        <v>786443.33000000007</v>
      </c>
      <c r="D1128" s="13">
        <f>SUM(D1113:D1127)</f>
        <v>725530.6399999999</v>
      </c>
      <c r="E1128" s="13">
        <f>SUM(E1113:E1127)</f>
        <v>711109.16999999993</v>
      </c>
      <c r="F1128" s="13">
        <f>SUM(F1113:F1127)</f>
        <v>955730.72448000032</v>
      </c>
      <c r="G1128" s="13">
        <f>C1128-F1128</f>
        <v>-169287.39448000025</v>
      </c>
    </row>
    <row r="1129" spans="1:10" ht="12.75">
      <c r="A1129" s="34"/>
      <c r="B1129" s="38"/>
      <c r="C1129" s="39"/>
      <c r="D1129" s="39"/>
      <c r="E1129" s="39"/>
      <c r="F1129" s="39"/>
      <c r="G1129" s="39"/>
    </row>
    <row r="1130" spans="1:10" ht="12.75">
      <c r="A1130" s="34"/>
      <c r="B1130" s="38"/>
      <c r="C1130" s="39"/>
      <c r="D1130" s="39"/>
      <c r="E1130" s="39"/>
      <c r="F1130" s="39"/>
      <c r="G1130" s="39"/>
    </row>
    <row r="1131" spans="1:10" ht="12.75">
      <c r="A1131" s="34"/>
      <c r="B1131" s="38" t="s">
        <v>27</v>
      </c>
      <c r="C1131" s="39"/>
      <c r="D1131" s="39"/>
      <c r="E1131" s="39"/>
      <c r="F1131" s="39"/>
      <c r="G1131" s="39"/>
    </row>
    <row r="1132" spans="1:10" ht="12.75">
      <c r="A1132" s="34"/>
      <c r="B1132" s="38"/>
      <c r="C1132" s="39"/>
      <c r="D1132" s="39"/>
      <c r="E1132" s="39"/>
      <c r="F1132" s="39"/>
      <c r="G1132" s="39"/>
    </row>
    <row r="1133" spans="1:10" ht="12.75">
      <c r="A1133" s="34"/>
      <c r="B1133" s="38"/>
      <c r="C1133" s="39"/>
      <c r="D1133" s="39"/>
      <c r="E1133" s="39"/>
      <c r="F1133" s="39"/>
      <c r="G1133" s="39"/>
    </row>
    <row r="1134" spans="1:10" ht="12.75">
      <c r="A1134" s="34"/>
      <c r="B1134" s="38"/>
      <c r="C1134" s="39"/>
      <c r="D1134" s="39"/>
      <c r="E1134" s="39"/>
      <c r="F1134" s="39"/>
      <c r="G1134" s="39"/>
    </row>
    <row r="1135" spans="1:10" ht="52.5" customHeight="1">
      <c r="A1135" s="14"/>
      <c r="B1135" s="43" t="s">
        <v>73</v>
      </c>
      <c r="C1135" s="43"/>
      <c r="D1135" s="43"/>
      <c r="E1135" s="43"/>
      <c r="F1135" s="43"/>
      <c r="G1135" s="1"/>
      <c r="H1135" s="1"/>
    </row>
    <row r="1136" spans="1:10" ht="15.75">
      <c r="A1136" s="14" t="s">
        <v>0</v>
      </c>
      <c r="B1136" s="14"/>
      <c r="C1136" s="14"/>
      <c r="D1136" s="14"/>
      <c r="E1136" s="21"/>
      <c r="F1136" s="28"/>
      <c r="G1136" s="1"/>
      <c r="H1136" s="1"/>
    </row>
    <row r="1137" spans="1:10" ht="5.25" customHeight="1">
      <c r="F1137" s="28"/>
    </row>
    <row r="1138" spans="1:10" ht="25.5">
      <c r="A1138" s="2" t="s">
        <v>1</v>
      </c>
      <c r="B1138" s="3" t="s">
        <v>2</v>
      </c>
      <c r="C1138" s="3" t="s">
        <v>3</v>
      </c>
      <c r="D1138" s="3" t="s">
        <v>4</v>
      </c>
      <c r="E1138" s="23" t="s">
        <v>5</v>
      </c>
      <c r="F1138" s="23" t="s">
        <v>5</v>
      </c>
      <c r="G1138" s="3"/>
    </row>
    <row r="1139" spans="1:10" ht="12.75">
      <c r="A1139" s="16">
        <v>1</v>
      </c>
      <c r="B1139" s="5" t="s">
        <v>6</v>
      </c>
      <c r="C1139" s="7" t="s">
        <v>7</v>
      </c>
      <c r="D1139" s="6" t="s">
        <v>7</v>
      </c>
      <c r="E1139" s="20">
        <v>427.99</v>
      </c>
      <c r="F1139" s="18">
        <f>E1139*1.12*1.2</f>
        <v>575.21856000000002</v>
      </c>
      <c r="G1139" s="8"/>
    </row>
    <row r="1140" spans="1:10" ht="12.75">
      <c r="A1140" s="16">
        <v>2</v>
      </c>
      <c r="B1140" s="5" t="s">
        <v>8</v>
      </c>
      <c r="C1140" s="13">
        <v>1084.51</v>
      </c>
      <c r="D1140" s="12">
        <v>1061.1500000000001</v>
      </c>
      <c r="E1140" s="20">
        <v>351.2</v>
      </c>
      <c r="F1140" s="18">
        <f t="shared" ref="F1140:F1153" si="24">E1140*1.12*1.2</f>
        <v>472.01280000000003</v>
      </c>
      <c r="G1140" s="12"/>
    </row>
    <row r="1141" spans="1:10" ht="12.75">
      <c r="A1141" s="16">
        <v>3</v>
      </c>
      <c r="B1141" s="5" t="s">
        <v>9</v>
      </c>
      <c r="C1141" s="7" t="s">
        <v>7</v>
      </c>
      <c r="D1141" s="6" t="s">
        <v>7</v>
      </c>
      <c r="E1141" s="20">
        <v>327.83</v>
      </c>
      <c r="F1141" s="18">
        <f t="shared" si="24"/>
        <v>440.60352</v>
      </c>
      <c r="G1141" s="8"/>
    </row>
    <row r="1142" spans="1:10" ht="12.75">
      <c r="A1142" s="16">
        <v>4</v>
      </c>
      <c r="B1142" s="5" t="s">
        <v>10</v>
      </c>
      <c r="C1142" s="7" t="s">
        <v>7</v>
      </c>
      <c r="D1142" s="6" t="s">
        <v>7</v>
      </c>
      <c r="E1142" s="20">
        <v>17481.509999999998</v>
      </c>
      <c r="F1142" s="18">
        <f t="shared" si="24"/>
        <v>23495.149439999997</v>
      </c>
      <c r="G1142" s="12"/>
    </row>
    <row r="1143" spans="1:10" ht="12.75">
      <c r="A1143" s="16">
        <v>5</v>
      </c>
      <c r="B1143" s="5" t="s">
        <v>11</v>
      </c>
      <c r="C1143" s="13">
        <v>20606.48</v>
      </c>
      <c r="D1143" s="12">
        <v>20161.82</v>
      </c>
      <c r="E1143" s="20">
        <v>12375.11</v>
      </c>
      <c r="F1143" s="18">
        <f t="shared" si="24"/>
        <v>16632.147840000001</v>
      </c>
      <c r="G1143" s="12"/>
    </row>
    <row r="1144" spans="1:10" ht="12.75">
      <c r="A1144" s="16">
        <v>6</v>
      </c>
      <c r="B1144" s="5" t="s">
        <v>12</v>
      </c>
      <c r="C1144" s="13">
        <v>140992.07999999999</v>
      </c>
      <c r="D1144" s="12">
        <v>137949.32999999999</v>
      </c>
      <c r="E1144" s="20">
        <v>303916.94</v>
      </c>
      <c r="F1144" s="18">
        <f t="shared" si="24"/>
        <v>408464.36736000003</v>
      </c>
      <c r="G1144" s="12"/>
    </row>
    <row r="1145" spans="1:10" ht="12.75">
      <c r="A1145" s="16">
        <v>7</v>
      </c>
      <c r="B1145" s="5" t="s">
        <v>13</v>
      </c>
      <c r="C1145" s="13">
        <v>18437.46</v>
      </c>
      <c r="D1145" s="12">
        <v>18039.53</v>
      </c>
      <c r="E1145" s="20">
        <v>10958.38</v>
      </c>
      <c r="F1145" s="18">
        <f t="shared" si="24"/>
        <v>14728.06272</v>
      </c>
      <c r="G1145" s="12"/>
    </row>
    <row r="1146" spans="1:10" ht="25.5">
      <c r="A1146" s="16">
        <v>8</v>
      </c>
      <c r="B1146" s="5" t="s">
        <v>14</v>
      </c>
      <c r="C1146" s="13">
        <v>304759.78000000003</v>
      </c>
      <c r="D1146" s="12">
        <v>298182.77</v>
      </c>
      <c r="E1146" s="20">
        <v>228017.86</v>
      </c>
      <c r="F1146" s="18">
        <f t="shared" si="24"/>
        <v>306456.00384000002</v>
      </c>
      <c r="G1146" s="12"/>
    </row>
    <row r="1147" spans="1:10" ht="38.25">
      <c r="A1147" s="16">
        <v>9</v>
      </c>
      <c r="B1147" s="5" t="s">
        <v>15</v>
      </c>
      <c r="C1147" s="13">
        <v>18437.46</v>
      </c>
      <c r="D1147" s="12">
        <v>18039.53</v>
      </c>
      <c r="E1147" s="20">
        <v>28873.59</v>
      </c>
      <c r="F1147" s="18">
        <f t="shared" si="24"/>
        <v>38806.104960000004</v>
      </c>
      <c r="G1147" s="12"/>
    </row>
    <row r="1148" spans="1:10" ht="12.75">
      <c r="A1148" s="16">
        <v>10</v>
      </c>
      <c r="B1148" s="5" t="s">
        <v>16</v>
      </c>
      <c r="C1148" s="13">
        <v>50974.01</v>
      </c>
      <c r="D1148" s="12">
        <v>49874</v>
      </c>
      <c r="E1148" s="20" t="s">
        <v>7</v>
      </c>
      <c r="F1148" s="18">
        <v>0</v>
      </c>
      <c r="G1148" s="12"/>
    </row>
    <row r="1149" spans="1:10" ht="12.75">
      <c r="A1149" s="16">
        <v>11</v>
      </c>
      <c r="B1149" s="5" t="s">
        <v>17</v>
      </c>
      <c r="C1149" s="13">
        <v>340550.06</v>
      </c>
      <c r="D1149" s="12">
        <v>333200.68</v>
      </c>
      <c r="E1149" s="20">
        <v>247057.78</v>
      </c>
      <c r="F1149" s="18">
        <f t="shared" si="24"/>
        <v>332045.65632000001</v>
      </c>
      <c r="G1149" s="12"/>
    </row>
    <row r="1150" spans="1:10" ht="25.5">
      <c r="A1150" s="16">
        <v>12</v>
      </c>
      <c r="B1150" s="5" t="s">
        <v>18</v>
      </c>
      <c r="C1150" s="13">
        <v>1952.25</v>
      </c>
      <c r="D1150" s="12">
        <v>1910.06</v>
      </c>
      <c r="E1150" s="20"/>
      <c r="F1150" s="18">
        <f t="shared" si="24"/>
        <v>0</v>
      </c>
      <c r="G1150" s="12"/>
    </row>
    <row r="1151" spans="1:10" ht="25.5">
      <c r="A1151" s="16">
        <v>13</v>
      </c>
      <c r="B1151" s="5" t="s">
        <v>19</v>
      </c>
      <c r="C1151" s="13">
        <v>24944.77</v>
      </c>
      <c r="D1151" s="12">
        <v>24406.43</v>
      </c>
      <c r="E1151" s="20">
        <v>53890.71</v>
      </c>
      <c r="F1151" s="18">
        <f t="shared" si="24"/>
        <v>72429.114239999995</v>
      </c>
      <c r="G1151" s="12"/>
      <c r="J1151" s="22"/>
    </row>
    <row r="1152" spans="1:10" ht="38.25">
      <c r="A1152" s="16">
        <v>14</v>
      </c>
      <c r="B1152" s="5" t="s">
        <v>20</v>
      </c>
      <c r="C1152" s="13">
        <v>18437.46</v>
      </c>
      <c r="D1152" s="12">
        <v>18039.53</v>
      </c>
      <c r="E1152" s="20">
        <v>18152.61</v>
      </c>
      <c r="F1152" s="18">
        <f t="shared" si="24"/>
        <v>24397.107840000001</v>
      </c>
      <c r="G1152" s="12"/>
    </row>
    <row r="1153" spans="1:8" ht="12.75">
      <c r="A1153" s="16">
        <v>15</v>
      </c>
      <c r="B1153" s="5" t="s">
        <v>21</v>
      </c>
      <c r="C1153" s="13">
        <v>143377.97</v>
      </c>
      <c r="D1153" s="12">
        <v>140283.84</v>
      </c>
      <c r="E1153" s="20">
        <v>93846.36</v>
      </c>
      <c r="F1153" s="18">
        <f t="shared" si="24"/>
        <v>126129.50784000001</v>
      </c>
      <c r="G1153" s="12"/>
    </row>
    <row r="1154" spans="1:8" ht="12.75">
      <c r="A1154" s="9"/>
      <c r="B1154" s="10" t="s">
        <v>22</v>
      </c>
      <c r="C1154" s="13">
        <f>SUM(C1139:C1153)</f>
        <v>1084554.29</v>
      </c>
      <c r="D1154" s="13">
        <f>SUM(D1139:D1153)</f>
        <v>1061148.6700000002</v>
      </c>
      <c r="E1154" s="13">
        <f>SUM(E1139:E1153)</f>
        <v>1015677.87</v>
      </c>
      <c r="F1154" s="13">
        <f>SUM(F1139:F1153)</f>
        <v>1365071.0572800001</v>
      </c>
      <c r="G1154" s="13">
        <f>C1154-F1154</f>
        <v>-280516.76728000003</v>
      </c>
    </row>
    <row r="1155" spans="1:8" ht="12.75">
      <c r="A1155" s="34"/>
      <c r="B1155" s="38"/>
      <c r="C1155" s="39"/>
      <c r="D1155" s="39"/>
      <c r="E1155" s="39"/>
      <c r="F1155" s="39"/>
      <c r="G1155" s="39"/>
    </row>
    <row r="1156" spans="1:8" ht="12.75">
      <c r="A1156" s="34"/>
      <c r="B1156" s="38"/>
      <c r="C1156" s="39"/>
      <c r="D1156" s="39"/>
      <c r="E1156" s="39"/>
      <c r="F1156" s="39"/>
      <c r="G1156" s="39"/>
    </row>
    <row r="1157" spans="1:8" ht="12.75">
      <c r="A1157" s="34"/>
      <c r="B1157" s="38" t="s">
        <v>27</v>
      </c>
      <c r="C1157" s="39"/>
      <c r="D1157" s="39"/>
      <c r="E1157" s="39"/>
      <c r="F1157" s="39"/>
      <c r="G1157" s="39"/>
    </row>
    <row r="1158" spans="1:8" ht="12.75">
      <c r="A1158" s="34"/>
      <c r="B1158" s="38"/>
      <c r="C1158" s="39"/>
      <c r="D1158" s="39"/>
      <c r="E1158" s="39"/>
      <c r="F1158" s="39"/>
      <c r="G1158" s="39"/>
    </row>
    <row r="1159" spans="1:8" ht="12.75">
      <c r="A1159" s="34"/>
      <c r="B1159" s="38"/>
      <c r="C1159" s="39"/>
      <c r="D1159" s="39"/>
      <c r="E1159" s="39"/>
      <c r="F1159" s="39"/>
      <c r="G1159" s="39"/>
    </row>
    <row r="1160" spans="1:8" ht="12.75">
      <c r="A1160" s="34"/>
      <c r="B1160" s="38"/>
      <c r="C1160" s="39"/>
      <c r="D1160" s="39"/>
      <c r="E1160" s="39"/>
      <c r="F1160" s="39"/>
      <c r="G1160" s="39"/>
    </row>
    <row r="1161" spans="1:8" ht="47.25" hidden="1" customHeight="1">
      <c r="A1161" s="14"/>
      <c r="B1161" s="43" t="s">
        <v>74</v>
      </c>
      <c r="C1161" s="43"/>
      <c r="D1161" s="43"/>
      <c r="E1161" s="43"/>
      <c r="F1161" s="43"/>
      <c r="G1161" s="1"/>
      <c r="H1161" s="1"/>
    </row>
    <row r="1162" spans="1:8" ht="15.75" hidden="1">
      <c r="A1162" s="14" t="s">
        <v>0</v>
      </c>
      <c r="B1162" s="14"/>
      <c r="C1162" s="14"/>
      <c r="D1162" s="14"/>
      <c r="E1162" s="21"/>
      <c r="F1162" s="28"/>
      <c r="G1162" s="1"/>
      <c r="H1162" s="1"/>
    </row>
    <row r="1163" spans="1:8" ht="5.25" hidden="1" customHeight="1">
      <c r="F1163" s="28"/>
    </row>
    <row r="1164" spans="1:8" ht="25.5" hidden="1">
      <c r="A1164" s="2" t="s">
        <v>1</v>
      </c>
      <c r="B1164" s="3" t="s">
        <v>2</v>
      </c>
      <c r="C1164" s="3" t="s">
        <v>3</v>
      </c>
      <c r="D1164" s="3" t="s">
        <v>4</v>
      </c>
      <c r="E1164" s="23" t="s">
        <v>5</v>
      </c>
      <c r="F1164" s="23" t="s">
        <v>5</v>
      </c>
      <c r="G1164" s="3"/>
    </row>
    <row r="1165" spans="1:8" ht="12.75" hidden="1">
      <c r="A1165" s="16">
        <v>1</v>
      </c>
      <c r="B1165" s="5" t="s">
        <v>6</v>
      </c>
      <c r="C1165" s="7" t="s">
        <v>7</v>
      </c>
      <c r="D1165" s="6" t="s">
        <v>7</v>
      </c>
      <c r="E1165" s="20">
        <v>591.70000000000005</v>
      </c>
      <c r="F1165" s="18">
        <f>E1165*1.12*1.2</f>
        <v>795.24480000000005</v>
      </c>
      <c r="G1165" s="8"/>
    </row>
    <row r="1166" spans="1:8" ht="12.75" hidden="1">
      <c r="A1166" s="16">
        <v>2</v>
      </c>
      <c r="B1166" s="5" t="s">
        <v>8</v>
      </c>
      <c r="C1166" s="13">
        <v>1151.6500000000001</v>
      </c>
      <c r="D1166" s="12">
        <v>1081.58</v>
      </c>
      <c r="E1166" s="20">
        <v>368.89</v>
      </c>
      <c r="F1166" s="18">
        <f t="shared" ref="F1166:F1178" si="25">E1166*1.12*1.2</f>
        <v>495.78816</v>
      </c>
      <c r="G1166" s="12"/>
    </row>
    <row r="1167" spans="1:8" ht="12.75" hidden="1">
      <c r="A1167" s="16">
        <v>3</v>
      </c>
      <c r="B1167" s="5" t="s">
        <v>25</v>
      </c>
      <c r="C1167" s="13">
        <v>300585.49</v>
      </c>
      <c r="D1167" s="12">
        <v>282295.83</v>
      </c>
      <c r="E1167" s="20">
        <v>41978.82</v>
      </c>
      <c r="F1167" s="18">
        <f t="shared" si="25"/>
        <v>56419.534080000005</v>
      </c>
      <c r="G1167" s="12"/>
    </row>
    <row r="1168" spans="1:8" ht="12.75" hidden="1">
      <c r="A1168" s="16">
        <v>4</v>
      </c>
      <c r="B1168" s="5" t="s">
        <v>9</v>
      </c>
      <c r="C1168" s="7" t="s">
        <v>7</v>
      </c>
      <c r="D1168" s="6" t="s">
        <v>7</v>
      </c>
      <c r="E1168" s="20">
        <v>256.2</v>
      </c>
      <c r="F1168" s="18">
        <f t="shared" si="25"/>
        <v>344.33280000000002</v>
      </c>
      <c r="G1168" s="8"/>
    </row>
    <row r="1169" spans="1:10" ht="12.75" hidden="1">
      <c r="A1169" s="16">
        <v>5</v>
      </c>
      <c r="B1169" s="5" t="s">
        <v>10</v>
      </c>
      <c r="C1169" s="7" t="s">
        <v>7</v>
      </c>
      <c r="D1169" s="6" t="s">
        <v>7</v>
      </c>
      <c r="E1169" s="20">
        <v>27077.84</v>
      </c>
      <c r="F1169" s="18">
        <f t="shared" si="25"/>
        <v>36392.616959999999</v>
      </c>
      <c r="G1169" s="12"/>
    </row>
    <row r="1170" spans="1:10" ht="12.75" hidden="1">
      <c r="A1170" s="16">
        <v>6</v>
      </c>
      <c r="B1170" s="5" t="s">
        <v>11</v>
      </c>
      <c r="C1170" s="13">
        <v>14971.72</v>
      </c>
      <c r="D1170" s="12">
        <v>14060.72</v>
      </c>
      <c r="E1170" s="20">
        <v>12375.11</v>
      </c>
      <c r="F1170" s="18">
        <f t="shared" si="25"/>
        <v>16632.147840000001</v>
      </c>
      <c r="G1170" s="12"/>
    </row>
    <row r="1171" spans="1:10" ht="12.75" hidden="1">
      <c r="A1171" s="16">
        <v>7</v>
      </c>
      <c r="B1171" s="5" t="s">
        <v>12</v>
      </c>
      <c r="C1171" s="13">
        <v>100195.13</v>
      </c>
      <c r="D1171" s="12">
        <v>94098.59</v>
      </c>
      <c r="E1171" s="20">
        <v>103876.27</v>
      </c>
      <c r="F1171" s="18">
        <f t="shared" si="25"/>
        <v>139609.70688000001</v>
      </c>
      <c r="G1171" s="12"/>
    </row>
    <row r="1172" spans="1:10" ht="12.75" hidden="1">
      <c r="A1172" s="16">
        <v>8</v>
      </c>
      <c r="B1172" s="5" t="s">
        <v>13</v>
      </c>
      <c r="C1172" s="7" t="s">
        <v>7</v>
      </c>
      <c r="D1172" s="6" t="s">
        <v>7</v>
      </c>
      <c r="E1172" s="20">
        <v>20945.919999999998</v>
      </c>
      <c r="F1172" s="18">
        <f t="shared" si="25"/>
        <v>28151.316480000001</v>
      </c>
      <c r="G1172" s="12"/>
    </row>
    <row r="1173" spans="1:10" ht="25.5" hidden="1">
      <c r="A1173" s="16">
        <v>9</v>
      </c>
      <c r="B1173" s="5" t="s">
        <v>14</v>
      </c>
      <c r="C1173" s="13">
        <v>111711.81</v>
      </c>
      <c r="D1173" s="12">
        <v>104914.53</v>
      </c>
      <c r="E1173" s="20">
        <v>198820.22</v>
      </c>
      <c r="F1173" s="18">
        <f t="shared" si="25"/>
        <v>267214.37568</v>
      </c>
      <c r="G1173" s="12"/>
      <c r="J1173" s="22"/>
    </row>
    <row r="1174" spans="1:10" ht="38.25" hidden="1">
      <c r="A1174" s="16">
        <v>10</v>
      </c>
      <c r="B1174" s="5" t="s">
        <v>15</v>
      </c>
      <c r="C1174" s="7" t="s">
        <v>7</v>
      </c>
      <c r="D1174" s="6" t="s">
        <v>7</v>
      </c>
      <c r="E1174" s="20">
        <v>25212.49</v>
      </c>
      <c r="F1174" s="18">
        <f t="shared" si="25"/>
        <v>33885.586560000003</v>
      </c>
      <c r="G1174" s="12"/>
      <c r="J1174" s="22"/>
    </row>
    <row r="1175" spans="1:10" ht="12.75" hidden="1">
      <c r="A1175" s="16">
        <v>11</v>
      </c>
      <c r="B1175" s="5" t="s">
        <v>17</v>
      </c>
      <c r="C1175" s="13">
        <v>283655.98</v>
      </c>
      <c r="D1175" s="12">
        <v>266396.40999999997</v>
      </c>
      <c r="E1175" s="20">
        <v>327520.32</v>
      </c>
      <c r="F1175" s="18">
        <f t="shared" si="25"/>
        <v>440187.31008000002</v>
      </c>
      <c r="G1175" s="12"/>
    </row>
    <row r="1176" spans="1:10" ht="38.25" hidden="1">
      <c r="A1176" s="16">
        <v>12</v>
      </c>
      <c r="B1176" s="5" t="s">
        <v>20</v>
      </c>
      <c r="C1176" s="13">
        <v>67948.399999999994</v>
      </c>
      <c r="D1176" s="12">
        <v>63814</v>
      </c>
      <c r="E1176" s="20">
        <v>18152.61</v>
      </c>
      <c r="F1176" s="18">
        <f t="shared" si="25"/>
        <v>24397.107840000001</v>
      </c>
      <c r="G1176" s="12"/>
    </row>
    <row r="1177" spans="1:10" ht="12.75" hidden="1">
      <c r="A1177" s="16">
        <v>13</v>
      </c>
      <c r="B1177" s="5" t="s">
        <v>21</v>
      </c>
      <c r="C1177" s="13">
        <v>192328.63</v>
      </c>
      <c r="D1177" s="12">
        <v>180626.06</v>
      </c>
      <c r="E1177" s="20">
        <v>7628.63</v>
      </c>
      <c r="F1177" s="18">
        <f t="shared" si="25"/>
        <v>10252.878720000002</v>
      </c>
      <c r="G1177" s="12"/>
    </row>
    <row r="1178" spans="1:10" ht="12.75" hidden="1">
      <c r="A1178" s="16">
        <v>14</v>
      </c>
      <c r="B1178" s="5" t="s">
        <v>23</v>
      </c>
      <c r="C1178" s="13">
        <v>79119.67</v>
      </c>
      <c r="D1178" s="12">
        <v>74305.45</v>
      </c>
      <c r="E1178" s="20">
        <v>137106.82999999999</v>
      </c>
      <c r="F1178" s="18">
        <f t="shared" si="25"/>
        <v>184271.57952</v>
      </c>
      <c r="G1178" s="12"/>
    </row>
    <row r="1179" spans="1:10" ht="12.75" hidden="1">
      <c r="A1179" s="9"/>
      <c r="B1179" s="10" t="s">
        <v>22</v>
      </c>
      <c r="C1179" s="13">
        <f>SUM(C1165:C1178)</f>
        <v>1151668.48</v>
      </c>
      <c r="D1179" s="13">
        <f>SUM(D1165:D1178)</f>
        <v>1081593.17</v>
      </c>
      <c r="E1179" s="13">
        <f>SUM(E1165:E1178)</f>
        <v>921911.85</v>
      </c>
      <c r="F1179" s="13">
        <f>SUM(F1165:F1178)</f>
        <v>1239049.5263999999</v>
      </c>
      <c r="G1179" s="13">
        <f>C1179-F1179</f>
        <v>-87381.046399999876</v>
      </c>
    </row>
    <row r="1180" spans="1:10" ht="12.75" hidden="1">
      <c r="A1180" s="34"/>
      <c r="B1180" s="38"/>
      <c r="C1180" s="39"/>
      <c r="D1180" s="39"/>
      <c r="E1180" s="39"/>
      <c r="F1180" s="39"/>
      <c r="G1180" s="39"/>
    </row>
    <row r="1181" spans="1:10" ht="12.75" hidden="1">
      <c r="A1181" s="34"/>
      <c r="B1181" s="38"/>
      <c r="C1181" s="39"/>
      <c r="D1181" s="39"/>
      <c r="E1181" s="39"/>
      <c r="F1181" s="39"/>
      <c r="G1181" s="39"/>
    </row>
    <row r="1182" spans="1:10" ht="12.75" hidden="1">
      <c r="A1182" s="34"/>
      <c r="B1182" s="38" t="s">
        <v>27</v>
      </c>
      <c r="C1182" s="39"/>
      <c r="D1182" s="39"/>
      <c r="E1182" s="39"/>
      <c r="F1182" s="39"/>
      <c r="G1182" s="39"/>
    </row>
    <row r="1183" spans="1:10" ht="12.75" hidden="1">
      <c r="A1183" s="34"/>
      <c r="B1183" s="38"/>
      <c r="C1183" s="39"/>
      <c r="D1183" s="39"/>
      <c r="E1183" s="39"/>
      <c r="F1183" s="39"/>
      <c r="G1183" s="39"/>
    </row>
    <row r="1184" spans="1:10" ht="12.75" hidden="1">
      <c r="A1184" s="34"/>
      <c r="B1184" s="38"/>
      <c r="C1184" s="39"/>
      <c r="D1184" s="39"/>
      <c r="E1184" s="39"/>
      <c r="F1184" s="39"/>
      <c r="G1184" s="39"/>
    </row>
    <row r="1185" spans="1:8" ht="12.75" hidden="1">
      <c r="A1185" s="34"/>
      <c r="B1185" s="38"/>
      <c r="C1185" s="39"/>
      <c r="D1185" s="39"/>
      <c r="E1185" s="39"/>
      <c r="F1185" s="39"/>
      <c r="G1185" s="39"/>
    </row>
    <row r="1186" spans="1:8" ht="51" customHeight="1">
      <c r="A1186" s="14"/>
      <c r="B1186" s="43" t="s">
        <v>75</v>
      </c>
      <c r="C1186" s="43"/>
      <c r="D1186" s="43"/>
      <c r="E1186" s="43"/>
      <c r="F1186" s="43"/>
      <c r="G1186" s="1"/>
      <c r="H1186" s="1"/>
    </row>
    <row r="1187" spans="1:8" ht="15.75">
      <c r="A1187" s="14" t="s">
        <v>0</v>
      </c>
      <c r="B1187" s="14"/>
      <c r="C1187" s="14"/>
      <c r="D1187" s="14"/>
      <c r="E1187" s="21"/>
      <c r="F1187" s="28"/>
      <c r="G1187" s="1"/>
      <c r="H1187" s="1"/>
    </row>
    <row r="1188" spans="1:8" ht="5.25" customHeight="1">
      <c r="F1188" s="28"/>
    </row>
    <row r="1189" spans="1:8" ht="25.5">
      <c r="A1189" s="2" t="s">
        <v>1</v>
      </c>
      <c r="B1189" s="3" t="s">
        <v>2</v>
      </c>
      <c r="C1189" s="3" t="s">
        <v>3</v>
      </c>
      <c r="D1189" s="3" t="s">
        <v>4</v>
      </c>
      <c r="E1189" s="23" t="s">
        <v>5</v>
      </c>
      <c r="F1189" s="23" t="s">
        <v>5</v>
      </c>
      <c r="G1189" s="3"/>
    </row>
    <row r="1190" spans="1:8" ht="12.75">
      <c r="A1190" s="16">
        <v>1</v>
      </c>
      <c r="B1190" s="5" t="s">
        <v>6</v>
      </c>
      <c r="C1190" s="7" t="s">
        <v>7</v>
      </c>
      <c r="D1190" s="6" t="s">
        <v>7</v>
      </c>
      <c r="E1190" s="20">
        <v>660.08</v>
      </c>
      <c r="F1190" s="18">
        <f>E1190*1.12*1.2</f>
        <v>887.1475200000001</v>
      </c>
      <c r="G1190" s="8"/>
    </row>
    <row r="1191" spans="1:8" ht="12.75">
      <c r="A1191" s="16">
        <v>2</v>
      </c>
      <c r="B1191" s="5" t="s">
        <v>8</v>
      </c>
      <c r="C1191" s="11">
        <v>676.28</v>
      </c>
      <c r="D1191" s="8">
        <v>640.80999999999995</v>
      </c>
      <c r="E1191" s="20">
        <v>425.21</v>
      </c>
      <c r="F1191" s="18">
        <f t="shared" ref="F1191:F1204" si="26">E1191*1.12*1.2</f>
        <v>571.48224000000005</v>
      </c>
      <c r="G1191" s="12"/>
    </row>
    <row r="1192" spans="1:8" ht="12.75">
      <c r="A1192" s="16">
        <v>3</v>
      </c>
      <c r="B1192" s="5" t="s">
        <v>9</v>
      </c>
      <c r="C1192" s="7" t="s">
        <v>7</v>
      </c>
      <c r="D1192" s="6" t="s">
        <v>7</v>
      </c>
      <c r="E1192" s="20">
        <v>204.92</v>
      </c>
      <c r="F1192" s="18">
        <f t="shared" si="26"/>
        <v>275.41248000000002</v>
      </c>
      <c r="G1192" s="8"/>
    </row>
    <row r="1193" spans="1:8" ht="12.75">
      <c r="A1193" s="16">
        <v>4</v>
      </c>
      <c r="B1193" s="5" t="s">
        <v>10</v>
      </c>
      <c r="C1193" s="7" t="s">
        <v>7</v>
      </c>
      <c r="D1193" s="6" t="s">
        <v>7</v>
      </c>
      <c r="E1193" s="20">
        <v>20226.09</v>
      </c>
      <c r="F1193" s="18">
        <f t="shared" si="26"/>
        <v>27183.864960000003</v>
      </c>
      <c r="G1193" s="12"/>
    </row>
    <row r="1194" spans="1:8" ht="12.75">
      <c r="A1194" s="16">
        <v>5</v>
      </c>
      <c r="B1194" s="5" t="s">
        <v>11</v>
      </c>
      <c r="C1194" s="13">
        <v>12848.15</v>
      </c>
      <c r="D1194" s="12">
        <v>12175.17</v>
      </c>
      <c r="E1194" s="20">
        <v>7734.41</v>
      </c>
      <c r="F1194" s="18">
        <f t="shared" si="26"/>
        <v>10395.047040000001</v>
      </c>
      <c r="G1194" s="12"/>
    </row>
    <row r="1195" spans="1:8" ht="12.75">
      <c r="A1195" s="16">
        <v>6</v>
      </c>
      <c r="B1195" s="5" t="s">
        <v>12</v>
      </c>
      <c r="C1195" s="13">
        <v>87907.77</v>
      </c>
      <c r="D1195" s="12">
        <v>83303.72</v>
      </c>
      <c r="E1195" s="20">
        <v>89950.21</v>
      </c>
      <c r="F1195" s="18">
        <f t="shared" si="26"/>
        <v>120893.08224</v>
      </c>
      <c r="G1195" s="12"/>
    </row>
    <row r="1196" spans="1:8" ht="12.75">
      <c r="A1196" s="16">
        <v>7</v>
      </c>
      <c r="B1196" s="5" t="s">
        <v>13</v>
      </c>
      <c r="C1196" s="13">
        <v>14200.49</v>
      </c>
      <c r="D1196" s="12">
        <v>13456.75</v>
      </c>
      <c r="E1196" s="20">
        <v>12762.59</v>
      </c>
      <c r="F1196" s="18">
        <f t="shared" si="26"/>
        <v>17152.920960000003</v>
      </c>
      <c r="G1196" s="12"/>
    </row>
    <row r="1197" spans="1:8" ht="25.5">
      <c r="A1197" s="16">
        <v>8</v>
      </c>
      <c r="B1197" s="5" t="s">
        <v>14</v>
      </c>
      <c r="C1197" s="13">
        <v>182577.56</v>
      </c>
      <c r="D1197" s="12">
        <v>173015.41</v>
      </c>
      <c r="E1197" s="20">
        <v>60567.34</v>
      </c>
      <c r="F1197" s="18">
        <f t="shared" si="26"/>
        <v>81402.504960000006</v>
      </c>
      <c r="G1197" s="12"/>
    </row>
    <row r="1198" spans="1:8" ht="38.25">
      <c r="A1198" s="16">
        <v>9</v>
      </c>
      <c r="B1198" s="5" t="s">
        <v>15</v>
      </c>
      <c r="C1198" s="13">
        <v>14200.49</v>
      </c>
      <c r="D1198" s="12">
        <v>13456.75</v>
      </c>
      <c r="E1198" s="20">
        <v>5153.63</v>
      </c>
      <c r="F1198" s="18">
        <f t="shared" si="26"/>
        <v>6926.478720000001</v>
      </c>
      <c r="G1198" s="12"/>
    </row>
    <row r="1199" spans="1:8" ht="12.75">
      <c r="A1199" s="16">
        <v>10</v>
      </c>
      <c r="B1199" s="5" t="s">
        <v>16</v>
      </c>
      <c r="C1199" s="13">
        <v>31782.04</v>
      </c>
      <c r="D1199" s="12">
        <v>30117.51</v>
      </c>
      <c r="E1199" s="20" t="s">
        <v>7</v>
      </c>
      <c r="F1199" s="18">
        <v>0</v>
      </c>
      <c r="G1199" s="12"/>
    </row>
    <row r="1200" spans="1:8" ht="12.75">
      <c r="A1200" s="16">
        <v>11</v>
      </c>
      <c r="B1200" s="5" t="s">
        <v>17</v>
      </c>
      <c r="C1200" s="13">
        <v>212601.53</v>
      </c>
      <c r="D1200" s="12">
        <v>201466.82</v>
      </c>
      <c r="E1200" s="20">
        <v>185659.19</v>
      </c>
      <c r="F1200" s="18">
        <f t="shared" si="26"/>
        <v>249525.95136000001</v>
      </c>
      <c r="G1200" s="12"/>
    </row>
    <row r="1201" spans="1:9" ht="25.5">
      <c r="A1201" s="16">
        <v>12</v>
      </c>
      <c r="B1201" s="5" t="s">
        <v>18</v>
      </c>
      <c r="C1201" s="11">
        <v>405.68</v>
      </c>
      <c r="D1201" s="8">
        <v>384.48</v>
      </c>
      <c r="E1201" s="20"/>
      <c r="F1201" s="18">
        <f t="shared" si="26"/>
        <v>0</v>
      </c>
      <c r="G1201" s="12"/>
      <c r="I1201" s="22"/>
    </row>
    <row r="1202" spans="1:9" ht="25.5">
      <c r="A1202" s="16">
        <v>13</v>
      </c>
      <c r="B1202" s="5" t="s">
        <v>19</v>
      </c>
      <c r="C1202" s="13">
        <v>15552.88</v>
      </c>
      <c r="D1202" s="12">
        <v>14738.35</v>
      </c>
      <c r="E1202" s="20">
        <v>33969.72</v>
      </c>
      <c r="F1202" s="18">
        <f t="shared" si="26"/>
        <v>45655.303680000005</v>
      </c>
      <c r="G1202" s="8"/>
      <c r="I1202" s="22"/>
    </row>
    <row r="1203" spans="1:9" ht="38.25">
      <c r="A1203" s="16">
        <v>14</v>
      </c>
      <c r="B1203" s="5" t="s">
        <v>20</v>
      </c>
      <c r="C1203" s="13">
        <v>14200.49</v>
      </c>
      <c r="D1203" s="12">
        <v>13456.75</v>
      </c>
      <c r="E1203" s="20">
        <v>11345.37</v>
      </c>
      <c r="F1203" s="18">
        <f t="shared" si="26"/>
        <v>15248.177280000004</v>
      </c>
      <c r="G1203" s="12"/>
      <c r="I1203" s="22"/>
    </row>
    <row r="1204" spans="1:9" ht="12.75">
      <c r="A1204" s="16">
        <v>15</v>
      </c>
      <c r="B1204" s="5" t="s">
        <v>21</v>
      </c>
      <c r="C1204" s="13">
        <v>89260.21</v>
      </c>
      <c r="D1204" s="12">
        <v>84585.29</v>
      </c>
      <c r="E1204" s="20">
        <v>58983.22</v>
      </c>
      <c r="F1204" s="18">
        <f t="shared" si="26"/>
        <v>79273.447680000012</v>
      </c>
      <c r="G1204" s="12"/>
    </row>
    <row r="1205" spans="1:9" ht="12.75">
      <c r="A1205" s="9"/>
      <c r="B1205" s="10" t="s">
        <v>22</v>
      </c>
      <c r="C1205" s="13">
        <f>SUM(C1190:C1204)</f>
        <v>676213.57</v>
      </c>
      <c r="D1205" s="13">
        <f>SUM(D1190:D1204)</f>
        <v>640797.80999999994</v>
      </c>
      <c r="E1205" s="13">
        <f>SUM(E1190:E1204)</f>
        <v>487641.98</v>
      </c>
      <c r="F1205" s="13">
        <f>SUM(F1190:F1204)</f>
        <v>655390.82111999998</v>
      </c>
      <c r="G1205" s="13">
        <f>C1205-F1205</f>
        <v>20822.74887999997</v>
      </c>
    </row>
    <row r="1206" spans="1:9" ht="12.75">
      <c r="A1206" s="34"/>
      <c r="B1206" s="38"/>
      <c r="C1206" s="39"/>
      <c r="D1206" s="39"/>
      <c r="E1206" s="39"/>
      <c r="F1206" s="39"/>
      <c r="G1206" s="39"/>
    </row>
    <row r="1207" spans="1:9" ht="12.75">
      <c r="A1207" s="34"/>
      <c r="B1207" s="38"/>
      <c r="C1207" s="39"/>
      <c r="D1207" s="39"/>
      <c r="E1207" s="39"/>
      <c r="F1207" s="39"/>
      <c r="G1207" s="39"/>
    </row>
    <row r="1208" spans="1:9" ht="12.75">
      <c r="A1208" s="34"/>
      <c r="B1208" s="38" t="s">
        <v>27</v>
      </c>
      <c r="C1208" s="39"/>
      <c r="D1208" s="39"/>
      <c r="E1208" s="39"/>
      <c r="F1208" s="39"/>
      <c r="G1208" s="39"/>
    </row>
    <row r="1209" spans="1:9" ht="12.75">
      <c r="A1209" s="34"/>
      <c r="B1209" s="38"/>
      <c r="C1209" s="39"/>
      <c r="D1209" s="39"/>
      <c r="E1209" s="39"/>
      <c r="F1209" s="39"/>
      <c r="G1209" s="39"/>
    </row>
    <row r="1210" spans="1:9" ht="12.75">
      <c r="A1210" s="34"/>
      <c r="B1210" s="38"/>
      <c r="C1210" s="39"/>
      <c r="D1210" s="39"/>
      <c r="E1210" s="39"/>
      <c r="F1210" s="39"/>
      <c r="G1210" s="39"/>
    </row>
    <row r="1211" spans="1:9" ht="12.75">
      <c r="A1211" s="34"/>
      <c r="B1211" s="38"/>
      <c r="C1211" s="39"/>
      <c r="D1211" s="39"/>
      <c r="E1211" s="39"/>
      <c r="F1211" s="39"/>
      <c r="G1211" s="39"/>
    </row>
    <row r="1212" spans="1:9" ht="53.25" customHeight="1">
      <c r="A1212" s="14"/>
      <c r="B1212" s="43" t="s">
        <v>76</v>
      </c>
      <c r="C1212" s="43"/>
      <c r="D1212" s="43"/>
      <c r="E1212" s="43"/>
      <c r="F1212" s="43"/>
      <c r="G1212" s="1"/>
      <c r="H1212" s="1"/>
    </row>
    <row r="1213" spans="1:9" ht="15.75">
      <c r="A1213" s="14" t="s">
        <v>0</v>
      </c>
      <c r="B1213" s="14"/>
      <c r="C1213" s="14"/>
      <c r="D1213" s="14"/>
      <c r="E1213" s="21"/>
      <c r="F1213" s="28"/>
      <c r="G1213" s="1"/>
      <c r="H1213" s="1"/>
    </row>
    <row r="1214" spans="1:9" ht="5.25" customHeight="1">
      <c r="F1214" s="28"/>
    </row>
    <row r="1215" spans="1:9" ht="25.5">
      <c r="A1215" s="2" t="s">
        <v>1</v>
      </c>
      <c r="B1215" s="3" t="s">
        <v>2</v>
      </c>
      <c r="C1215" s="3" t="s">
        <v>3</v>
      </c>
      <c r="D1215" s="3" t="s">
        <v>4</v>
      </c>
      <c r="E1215" s="23" t="s">
        <v>5</v>
      </c>
      <c r="F1215" s="23" t="s">
        <v>5</v>
      </c>
      <c r="G1215" s="3"/>
    </row>
    <row r="1216" spans="1:9" ht="12.75">
      <c r="A1216" s="16">
        <v>1</v>
      </c>
      <c r="B1216" s="5" t="s">
        <v>6</v>
      </c>
      <c r="C1216" s="7" t="s">
        <v>7</v>
      </c>
      <c r="D1216" s="6" t="s">
        <v>7</v>
      </c>
      <c r="E1216" s="20">
        <v>102.63</v>
      </c>
      <c r="F1216" s="18">
        <f>E1216*1.12*1.2</f>
        <v>137.93472</v>
      </c>
      <c r="G1216" s="8"/>
    </row>
    <row r="1217" spans="1:9" ht="12.75">
      <c r="A1217" s="16">
        <v>2</v>
      </c>
      <c r="B1217" s="5" t="s">
        <v>8</v>
      </c>
      <c r="C1217" s="13">
        <v>1223.5999999999999</v>
      </c>
      <c r="D1217" s="12">
        <v>1126.1400000000001</v>
      </c>
      <c r="E1217" s="20">
        <f>SUM(E1216:E1216)</f>
        <v>102.63</v>
      </c>
      <c r="F1217" s="18">
        <f t="shared" ref="F1217:F1231" si="27">E1217*1.12*1.2</f>
        <v>137.93472</v>
      </c>
      <c r="G1217" s="12"/>
    </row>
    <row r="1218" spans="1:9" ht="12.75">
      <c r="A1218" s="16">
        <v>3</v>
      </c>
      <c r="B1218" s="5" t="s">
        <v>25</v>
      </c>
      <c r="C1218" s="13">
        <v>325466.07</v>
      </c>
      <c r="D1218" s="12">
        <v>299549.76</v>
      </c>
      <c r="E1218" s="20">
        <v>19682.88</v>
      </c>
      <c r="F1218" s="18">
        <f t="shared" si="27"/>
        <v>26453.790720000005</v>
      </c>
      <c r="G1218" s="12"/>
    </row>
    <row r="1219" spans="1:9" ht="12.75">
      <c r="A1219" s="16">
        <v>4</v>
      </c>
      <c r="B1219" s="5" t="s">
        <v>9</v>
      </c>
      <c r="C1219" s="7" t="s">
        <v>7</v>
      </c>
      <c r="D1219" s="6" t="s">
        <v>7</v>
      </c>
      <c r="E1219" s="20">
        <v>562.74</v>
      </c>
      <c r="F1219" s="18">
        <f t="shared" si="27"/>
        <v>756.32256000000007</v>
      </c>
      <c r="G1219" s="8"/>
    </row>
    <row r="1220" spans="1:9" ht="12.75">
      <c r="A1220" s="16">
        <v>5</v>
      </c>
      <c r="B1220" s="5" t="s">
        <v>10</v>
      </c>
      <c r="C1220" s="7" t="s">
        <v>7</v>
      </c>
      <c r="D1220" s="6" t="s">
        <v>7</v>
      </c>
      <c r="E1220" s="20">
        <v>19080.29</v>
      </c>
      <c r="F1220" s="18">
        <f t="shared" si="27"/>
        <v>25643.909760000006</v>
      </c>
      <c r="G1220" s="12"/>
    </row>
    <row r="1221" spans="1:9" ht="12.75">
      <c r="A1221" s="16">
        <v>6</v>
      </c>
      <c r="B1221" s="5" t="s">
        <v>11</v>
      </c>
      <c r="C1221" s="13">
        <v>15906.17</v>
      </c>
      <c r="D1221" s="12">
        <v>14639.63</v>
      </c>
      <c r="E1221" s="20">
        <v>13535.24</v>
      </c>
      <c r="F1221" s="18">
        <f t="shared" si="27"/>
        <v>18191.362560000001</v>
      </c>
      <c r="G1221" s="12"/>
    </row>
    <row r="1222" spans="1:9" ht="12.75">
      <c r="A1222" s="16">
        <v>7</v>
      </c>
      <c r="B1222" s="5" t="s">
        <v>12</v>
      </c>
      <c r="C1222" s="13">
        <v>107673.03</v>
      </c>
      <c r="D1222" s="12">
        <v>99099.17</v>
      </c>
      <c r="E1222" s="20">
        <v>231966.15</v>
      </c>
      <c r="F1222" s="18">
        <f t="shared" si="27"/>
        <v>311762.50560000003</v>
      </c>
      <c r="G1222" s="12"/>
    </row>
    <row r="1223" spans="1:9" ht="12.75">
      <c r="A1223" s="16">
        <v>8</v>
      </c>
      <c r="B1223" s="5" t="s">
        <v>13</v>
      </c>
      <c r="C1223" s="7" t="s">
        <v>7</v>
      </c>
      <c r="D1223" s="6" t="s">
        <v>7</v>
      </c>
      <c r="E1223" s="20">
        <v>8266.49</v>
      </c>
      <c r="F1223" s="18">
        <f t="shared" si="27"/>
        <v>11110.162560000001</v>
      </c>
      <c r="G1223" s="12"/>
    </row>
    <row r="1224" spans="1:9" ht="25.5">
      <c r="A1224" s="16">
        <v>9</v>
      </c>
      <c r="B1224" s="5" t="s">
        <v>14</v>
      </c>
      <c r="C1224" s="13">
        <v>119908.61</v>
      </c>
      <c r="D1224" s="12">
        <v>110360.43</v>
      </c>
      <c r="E1224" s="20">
        <v>161775.99</v>
      </c>
      <c r="F1224" s="18">
        <f t="shared" si="27"/>
        <v>217426.93056000001</v>
      </c>
      <c r="G1224" s="12"/>
    </row>
    <row r="1225" spans="1:9" ht="38.25">
      <c r="A1225" s="16">
        <v>10</v>
      </c>
      <c r="B1225" s="5" t="s">
        <v>15</v>
      </c>
      <c r="C1225" s="7" t="s">
        <v>7</v>
      </c>
      <c r="D1225" s="6" t="s">
        <v>7</v>
      </c>
      <c r="E1225" s="20">
        <v>13269.14</v>
      </c>
      <c r="F1225" s="18">
        <f t="shared" si="27"/>
        <v>17833.724160000002</v>
      </c>
      <c r="G1225" s="12"/>
      <c r="I1225" s="22"/>
    </row>
    <row r="1226" spans="1:9" ht="12.75">
      <c r="A1226" s="16">
        <v>11</v>
      </c>
      <c r="B1226" s="5" t="s">
        <v>17</v>
      </c>
      <c r="C1226" s="13">
        <v>305766.84999999998</v>
      </c>
      <c r="D1226" s="12">
        <v>281419.09999999998</v>
      </c>
      <c r="E1226" s="20">
        <v>283305.43</v>
      </c>
      <c r="F1226" s="18">
        <f t="shared" si="27"/>
        <v>380762.49792000005</v>
      </c>
      <c r="G1226" s="12"/>
    </row>
    <row r="1227" spans="1:9" ht="25.5">
      <c r="A1227" s="16">
        <v>12</v>
      </c>
      <c r="B1227" s="5" t="s">
        <v>18</v>
      </c>
      <c r="C1227" s="7" t="s">
        <v>7</v>
      </c>
      <c r="D1227" s="6" t="s">
        <v>7</v>
      </c>
      <c r="E1227" s="20"/>
      <c r="F1227" s="18">
        <f t="shared" si="27"/>
        <v>0</v>
      </c>
      <c r="G1227" s="12"/>
      <c r="I1227" s="22"/>
    </row>
    <row r="1228" spans="1:9" ht="25.5">
      <c r="A1228" s="16">
        <v>13</v>
      </c>
      <c r="B1228" s="5" t="s">
        <v>19</v>
      </c>
      <c r="C1228" s="7" t="s">
        <v>7</v>
      </c>
      <c r="D1228" s="6" t="s">
        <v>7</v>
      </c>
      <c r="E1228" s="20">
        <v>59220.37</v>
      </c>
      <c r="F1228" s="18">
        <f t="shared" si="27"/>
        <v>79592.177280000004</v>
      </c>
      <c r="G1228" s="12"/>
    </row>
    <row r="1229" spans="1:9" ht="38.25">
      <c r="A1229" s="16">
        <v>14</v>
      </c>
      <c r="B1229" s="5" t="s">
        <v>20</v>
      </c>
      <c r="C1229" s="13">
        <v>80754.67</v>
      </c>
      <c r="D1229" s="12">
        <v>74324.37</v>
      </c>
      <c r="E1229" s="20">
        <v>43679.94</v>
      </c>
      <c r="F1229" s="18">
        <f t="shared" si="27"/>
        <v>58705.839360000005</v>
      </c>
      <c r="G1229" s="12"/>
    </row>
    <row r="1230" spans="1:9" ht="12.75">
      <c r="A1230" s="16">
        <v>15</v>
      </c>
      <c r="B1230" s="5" t="s">
        <v>21</v>
      </c>
      <c r="C1230" s="13">
        <v>206903.53</v>
      </c>
      <c r="D1230" s="12">
        <v>190428.06</v>
      </c>
      <c r="E1230" s="20">
        <v>102127.53</v>
      </c>
      <c r="F1230" s="18">
        <f t="shared" si="27"/>
        <v>137259.40032000002</v>
      </c>
      <c r="G1230" s="12"/>
    </row>
    <row r="1231" spans="1:9" ht="12.75">
      <c r="A1231" s="16">
        <v>16</v>
      </c>
      <c r="B1231" s="5" t="s">
        <v>23</v>
      </c>
      <c r="C1231" s="13">
        <v>59954.51</v>
      </c>
      <c r="D1231" s="12">
        <v>55180.27</v>
      </c>
      <c r="E1231" s="20">
        <v>169808.43</v>
      </c>
      <c r="F1231" s="18">
        <f t="shared" si="27"/>
        <v>228222.52992000003</v>
      </c>
      <c r="G1231" s="12"/>
    </row>
    <row r="1232" spans="1:9" ht="12.75">
      <c r="A1232" s="9"/>
      <c r="B1232" s="10" t="s">
        <v>22</v>
      </c>
      <c r="C1232" s="13">
        <f>SUM(C1216:C1231)</f>
        <v>1223557.04</v>
      </c>
      <c r="D1232" s="13">
        <f>SUM(D1216:D1231)</f>
        <v>1126126.93</v>
      </c>
      <c r="E1232" s="13">
        <f>SUM(E1216:E1231)</f>
        <v>1126485.8799999999</v>
      </c>
      <c r="F1232" s="13">
        <f>SUM(F1216:F1231)</f>
        <v>1513997.0227200002</v>
      </c>
      <c r="G1232" s="13">
        <f>C1232-F1232</f>
        <v>-290439.9827200002</v>
      </c>
    </row>
    <row r="1233" spans="1:8" ht="12.75">
      <c r="A1233" s="34"/>
      <c r="B1233" s="38"/>
      <c r="C1233" s="39"/>
      <c r="D1233" s="39"/>
      <c r="E1233" s="39"/>
      <c r="F1233" s="39"/>
      <c r="G1233" s="39"/>
    </row>
    <row r="1234" spans="1:8" ht="12.75">
      <c r="A1234" s="34"/>
      <c r="B1234" s="38"/>
      <c r="C1234" s="39"/>
      <c r="D1234" s="39"/>
      <c r="E1234" s="39"/>
      <c r="F1234" s="39"/>
      <c r="G1234" s="39"/>
    </row>
    <row r="1235" spans="1:8" ht="12.75">
      <c r="A1235" s="34"/>
      <c r="B1235" s="38" t="s">
        <v>27</v>
      </c>
      <c r="C1235" s="39"/>
      <c r="D1235" s="39"/>
      <c r="E1235" s="39"/>
      <c r="F1235" s="39"/>
      <c r="G1235" s="39"/>
    </row>
    <row r="1236" spans="1:8" ht="12.75">
      <c r="A1236" s="34"/>
      <c r="B1236" s="38"/>
      <c r="C1236" s="39"/>
      <c r="D1236" s="39"/>
      <c r="E1236" s="39"/>
      <c r="F1236" s="39"/>
      <c r="G1236" s="39"/>
    </row>
    <row r="1237" spans="1:8" ht="12.75">
      <c r="A1237" s="34"/>
      <c r="B1237" s="38"/>
      <c r="C1237" s="39"/>
      <c r="D1237" s="39"/>
      <c r="E1237" s="39"/>
      <c r="F1237" s="39"/>
      <c r="G1237" s="39"/>
    </row>
    <row r="1238" spans="1:8" ht="12.75">
      <c r="A1238" s="34"/>
      <c r="B1238" s="38"/>
      <c r="C1238" s="39"/>
      <c r="D1238" s="39"/>
      <c r="E1238" s="39"/>
      <c r="F1238" s="39"/>
      <c r="G1238" s="39"/>
    </row>
    <row r="1239" spans="1:8" ht="47.25" customHeight="1">
      <c r="A1239" s="14"/>
      <c r="B1239" s="43" t="s">
        <v>77</v>
      </c>
      <c r="C1239" s="43"/>
      <c r="D1239" s="43"/>
      <c r="E1239" s="43"/>
      <c r="F1239" s="43"/>
      <c r="G1239" s="1"/>
      <c r="H1239" s="1"/>
    </row>
    <row r="1240" spans="1:8" ht="15.75">
      <c r="A1240" s="14" t="s">
        <v>0</v>
      </c>
      <c r="B1240" s="14"/>
      <c r="C1240" s="14"/>
      <c r="D1240" s="14"/>
      <c r="E1240" s="21"/>
      <c r="F1240" s="28"/>
      <c r="G1240" s="1"/>
      <c r="H1240" s="1"/>
    </row>
    <row r="1241" spans="1:8" ht="5.25" customHeight="1">
      <c r="F1241" s="28"/>
    </row>
    <row r="1242" spans="1:8" ht="25.5">
      <c r="A1242" s="2" t="s">
        <v>1</v>
      </c>
      <c r="B1242" s="3" t="s">
        <v>2</v>
      </c>
      <c r="C1242" s="3" t="s">
        <v>3</v>
      </c>
      <c r="D1242" s="3" t="s">
        <v>4</v>
      </c>
      <c r="E1242" s="23" t="s">
        <v>5</v>
      </c>
      <c r="F1242" s="23" t="s">
        <v>5</v>
      </c>
      <c r="G1242" s="3"/>
    </row>
    <row r="1243" spans="1:8" ht="12.75">
      <c r="A1243" s="16">
        <v>1</v>
      </c>
      <c r="B1243" s="5" t="s">
        <v>6</v>
      </c>
      <c r="C1243" s="7" t="s">
        <v>7</v>
      </c>
      <c r="D1243" s="6" t="s">
        <v>7</v>
      </c>
      <c r="E1243" s="20">
        <v>227.47</v>
      </c>
      <c r="F1243" s="18">
        <f>E1243*1.12*1.2</f>
        <v>305.71968000000004</v>
      </c>
      <c r="G1243" s="8"/>
    </row>
    <row r="1244" spans="1:8" ht="12.75">
      <c r="A1244" s="16">
        <v>2</v>
      </c>
      <c r="B1244" s="5" t="s">
        <v>8</v>
      </c>
      <c r="C1244" s="11">
        <v>949.96</v>
      </c>
      <c r="D1244" s="8">
        <v>909.91</v>
      </c>
      <c r="E1244" s="20">
        <v>153.93</v>
      </c>
      <c r="F1244" s="18">
        <f t="shared" ref="F1244:F1259" si="28">E1244*1.12*1.2</f>
        <v>206.88192000000004</v>
      </c>
      <c r="G1244" s="12"/>
    </row>
    <row r="1245" spans="1:8" ht="12.75">
      <c r="A1245" s="16">
        <v>3</v>
      </c>
      <c r="B1245" s="5" t="s">
        <v>25</v>
      </c>
      <c r="C1245" s="13">
        <v>75050.8</v>
      </c>
      <c r="D1245" s="12">
        <v>71883.22</v>
      </c>
      <c r="E1245" s="20">
        <v>64096.4</v>
      </c>
      <c r="F1245" s="18">
        <f t="shared" si="28"/>
        <v>86145.561600000001</v>
      </c>
      <c r="G1245" s="12"/>
    </row>
    <row r="1246" spans="1:8" ht="12.75">
      <c r="A1246" s="16">
        <v>4</v>
      </c>
      <c r="B1246" s="5" t="s">
        <v>9</v>
      </c>
      <c r="C1246" s="7" t="s">
        <v>7</v>
      </c>
      <c r="D1246" s="6" t="s">
        <v>7</v>
      </c>
      <c r="E1246" s="20">
        <v>170.78</v>
      </c>
      <c r="F1246" s="18">
        <f t="shared" si="28"/>
        <v>229.52832000000001</v>
      </c>
      <c r="G1246" s="8"/>
    </row>
    <row r="1247" spans="1:8" ht="12.75">
      <c r="A1247" s="16">
        <v>5</v>
      </c>
      <c r="B1247" s="5" t="s">
        <v>10</v>
      </c>
      <c r="C1247" s="7" t="s">
        <v>7</v>
      </c>
      <c r="D1247" s="6" t="s">
        <v>7</v>
      </c>
      <c r="E1247" s="20">
        <v>13910.54</v>
      </c>
      <c r="F1247" s="18">
        <f t="shared" si="28"/>
        <v>18695.765760000002</v>
      </c>
      <c r="G1247" s="12"/>
    </row>
    <row r="1248" spans="1:8" ht="12.75">
      <c r="A1248" s="16">
        <v>6</v>
      </c>
      <c r="B1248" s="5" t="s">
        <v>11</v>
      </c>
      <c r="C1248" s="13">
        <v>13300.1</v>
      </c>
      <c r="D1248" s="12">
        <v>12738.79</v>
      </c>
      <c r="E1248" s="20">
        <v>8507.86</v>
      </c>
      <c r="F1248" s="18">
        <f t="shared" si="28"/>
        <v>11434.563840000003</v>
      </c>
      <c r="G1248" s="12"/>
    </row>
    <row r="1249" spans="1:9" ht="12.75">
      <c r="A1249" s="16">
        <v>7</v>
      </c>
      <c r="B1249" s="5" t="s">
        <v>12</v>
      </c>
      <c r="C1249" s="13">
        <v>94051.1</v>
      </c>
      <c r="D1249" s="12">
        <v>90081.5</v>
      </c>
      <c r="E1249" s="20">
        <v>85931.05</v>
      </c>
      <c r="F1249" s="18">
        <f t="shared" si="28"/>
        <v>115491.33120000002</v>
      </c>
      <c r="G1249" s="12"/>
    </row>
    <row r="1250" spans="1:9" ht="12.75">
      <c r="A1250" s="16">
        <v>8</v>
      </c>
      <c r="B1250" s="5" t="s">
        <v>13</v>
      </c>
      <c r="C1250" s="13">
        <v>19000.3</v>
      </c>
      <c r="D1250" s="12">
        <v>18198.3</v>
      </c>
      <c r="E1250" s="20">
        <v>5087.78</v>
      </c>
      <c r="F1250" s="18">
        <f t="shared" si="28"/>
        <v>6837.9763200000007</v>
      </c>
      <c r="G1250" s="12"/>
    </row>
    <row r="1251" spans="1:9" ht="25.5">
      <c r="A1251" s="16">
        <v>9</v>
      </c>
      <c r="B1251" s="5" t="s">
        <v>14</v>
      </c>
      <c r="C1251" s="13">
        <v>202352.26</v>
      </c>
      <c r="D1251" s="12">
        <v>193811.75</v>
      </c>
      <c r="E1251" s="20">
        <v>123619.23</v>
      </c>
      <c r="F1251" s="18">
        <f t="shared" si="28"/>
        <v>166144.24512000001</v>
      </c>
      <c r="G1251" s="12"/>
    </row>
    <row r="1252" spans="1:9" ht="38.25">
      <c r="A1252" s="16">
        <v>10</v>
      </c>
      <c r="B1252" s="5" t="s">
        <v>15</v>
      </c>
      <c r="C1252" s="13">
        <v>60800.74</v>
      </c>
      <c r="D1252" s="12">
        <v>58234.53</v>
      </c>
      <c r="E1252" s="20">
        <v>22613</v>
      </c>
      <c r="F1252" s="18">
        <f t="shared" si="28"/>
        <v>30391.871999999999</v>
      </c>
      <c r="G1252" s="12"/>
      <c r="I1252" s="22"/>
    </row>
    <row r="1253" spans="1:9" ht="12.75">
      <c r="A1253" s="16">
        <v>11</v>
      </c>
      <c r="B1253" s="5" t="s">
        <v>16</v>
      </c>
      <c r="C1253" s="13">
        <v>34200.32</v>
      </c>
      <c r="D1253" s="12">
        <v>32756.93</v>
      </c>
      <c r="E1253" s="20">
        <v>3872.48</v>
      </c>
      <c r="F1253" s="18">
        <f t="shared" si="28"/>
        <v>5204.61312</v>
      </c>
      <c r="G1253" s="12"/>
    </row>
    <row r="1254" spans="1:9" ht="12.75">
      <c r="A1254" s="16">
        <v>12</v>
      </c>
      <c r="B1254" s="5" t="s">
        <v>17</v>
      </c>
      <c r="C1254" s="13">
        <v>226767.42</v>
      </c>
      <c r="D1254" s="12">
        <v>217196.52</v>
      </c>
      <c r="E1254" s="20">
        <v>198336.59</v>
      </c>
      <c r="F1254" s="18">
        <f t="shared" si="28"/>
        <v>266564.37696000002</v>
      </c>
      <c r="G1254" s="12"/>
    </row>
    <row r="1255" spans="1:9" ht="25.5">
      <c r="A1255" s="16">
        <v>13</v>
      </c>
      <c r="B1255" s="5" t="s">
        <v>18</v>
      </c>
      <c r="C1255" s="13">
        <v>1330.12</v>
      </c>
      <c r="D1255" s="12">
        <v>1273.8699999999999</v>
      </c>
      <c r="E1255" s="20"/>
      <c r="F1255" s="18">
        <f t="shared" si="28"/>
        <v>0</v>
      </c>
      <c r="G1255" s="12"/>
    </row>
    <row r="1256" spans="1:9" ht="25.5">
      <c r="A1256" s="16">
        <v>14</v>
      </c>
      <c r="B1256" s="5" t="s">
        <v>19</v>
      </c>
      <c r="C1256" s="13">
        <v>16150.2</v>
      </c>
      <c r="D1256" s="12">
        <v>15468.53</v>
      </c>
      <c r="E1256" s="20">
        <v>37034.46</v>
      </c>
      <c r="F1256" s="18">
        <f t="shared" si="28"/>
        <v>49774.31424</v>
      </c>
      <c r="G1256" s="12"/>
    </row>
    <row r="1257" spans="1:9" ht="38.25">
      <c r="A1257" s="16">
        <v>15</v>
      </c>
      <c r="B1257" s="5" t="s">
        <v>20</v>
      </c>
      <c r="C1257" s="13">
        <v>59850.559999999998</v>
      </c>
      <c r="D1257" s="12">
        <v>57324.6</v>
      </c>
      <c r="E1257" s="20">
        <v>12479.93</v>
      </c>
      <c r="F1257" s="18">
        <f t="shared" si="28"/>
        <v>16773.02592</v>
      </c>
      <c r="G1257" s="12"/>
    </row>
    <row r="1258" spans="1:9" ht="12.75">
      <c r="A1258" s="16">
        <v>16</v>
      </c>
      <c r="B1258" s="5" t="s">
        <v>21</v>
      </c>
      <c r="C1258" s="13">
        <v>95001.06</v>
      </c>
      <c r="D1258" s="12">
        <v>90991.43</v>
      </c>
      <c r="E1258" s="20">
        <v>62577.39</v>
      </c>
      <c r="F1258" s="18">
        <f t="shared" si="28"/>
        <v>84104.012159999998</v>
      </c>
      <c r="G1258" s="12"/>
    </row>
    <row r="1259" spans="1:9" ht="12.75">
      <c r="A1259" s="16">
        <v>17</v>
      </c>
      <c r="B1259" s="5" t="s">
        <v>23</v>
      </c>
      <c r="C1259" s="13">
        <v>51205.440000000002</v>
      </c>
      <c r="D1259" s="12">
        <v>49044.37</v>
      </c>
      <c r="E1259" s="20">
        <v>105385.96</v>
      </c>
      <c r="F1259" s="18">
        <f t="shared" si="28"/>
        <v>141638.73024</v>
      </c>
      <c r="G1259" s="12"/>
    </row>
    <row r="1260" spans="1:9" ht="12.75">
      <c r="A1260" s="9"/>
      <c r="B1260" s="10" t="s">
        <v>22</v>
      </c>
      <c r="C1260" s="13">
        <f>SUM(C1243:C1259)</f>
        <v>950010.37999999989</v>
      </c>
      <c r="D1260" s="13">
        <f>SUM(D1243:D1259)</f>
        <v>909914.24999999988</v>
      </c>
      <c r="E1260" s="13">
        <f>SUM(E1243:E1259)</f>
        <v>744004.85</v>
      </c>
      <c r="F1260" s="13">
        <f>SUM(F1243:F1259)</f>
        <v>999942.51839999994</v>
      </c>
      <c r="G1260" s="13">
        <f>C1260-F1260</f>
        <v>-49932.138400000054</v>
      </c>
    </row>
    <row r="1261" spans="1:9" ht="12.75">
      <c r="A1261" s="34"/>
      <c r="B1261" s="38"/>
      <c r="C1261" s="39"/>
      <c r="D1261" s="39"/>
      <c r="E1261" s="39"/>
      <c r="F1261" s="39"/>
      <c r="G1261" s="39"/>
    </row>
    <row r="1262" spans="1:9" ht="12.75">
      <c r="A1262" s="34"/>
      <c r="B1262" s="38"/>
      <c r="C1262" s="39"/>
      <c r="D1262" s="39"/>
      <c r="E1262" s="39"/>
      <c r="F1262" s="39"/>
      <c r="G1262" s="39"/>
    </row>
    <row r="1263" spans="1:9" ht="12.75">
      <c r="A1263" s="34"/>
      <c r="B1263" s="38" t="s">
        <v>27</v>
      </c>
      <c r="C1263" s="39"/>
      <c r="D1263" s="39"/>
      <c r="E1263" s="39"/>
      <c r="F1263" s="39"/>
      <c r="G1263" s="39"/>
    </row>
    <row r="1264" spans="1:9" ht="12.75">
      <c r="A1264" s="34"/>
      <c r="B1264" s="38"/>
      <c r="C1264" s="39"/>
      <c r="D1264" s="39"/>
      <c r="E1264" s="39"/>
      <c r="F1264" s="39"/>
      <c r="G1264" s="39"/>
    </row>
    <row r="1265" spans="1:8" ht="12.75">
      <c r="A1265" s="34"/>
      <c r="B1265" s="38"/>
      <c r="C1265" s="39"/>
      <c r="D1265" s="39"/>
      <c r="E1265" s="39"/>
      <c r="F1265" s="39"/>
      <c r="G1265" s="39"/>
    </row>
    <row r="1266" spans="1:8" ht="12.75">
      <c r="A1266" s="34"/>
      <c r="B1266" s="38"/>
      <c r="C1266" s="39"/>
      <c r="D1266" s="39"/>
      <c r="E1266" s="39"/>
      <c r="F1266" s="39"/>
      <c r="G1266" s="39"/>
    </row>
    <row r="1267" spans="1:8" ht="48" customHeight="1">
      <c r="A1267" s="14"/>
      <c r="B1267" s="43" t="s">
        <v>78</v>
      </c>
      <c r="C1267" s="43"/>
      <c r="D1267" s="43"/>
      <c r="E1267" s="43"/>
      <c r="F1267" s="43"/>
      <c r="G1267" s="1"/>
      <c r="H1267" s="1"/>
    </row>
    <row r="1268" spans="1:8" ht="15.75">
      <c r="A1268" s="14" t="s">
        <v>0</v>
      </c>
      <c r="B1268" s="14"/>
      <c r="C1268" s="14"/>
      <c r="D1268" s="14"/>
      <c r="E1268" s="21"/>
      <c r="F1268" s="28"/>
      <c r="G1268" s="1"/>
      <c r="H1268" s="1"/>
    </row>
    <row r="1269" spans="1:8" ht="5.25" customHeight="1">
      <c r="F1269" s="28"/>
    </row>
    <row r="1270" spans="1:8" ht="25.5">
      <c r="A1270" s="2" t="s">
        <v>1</v>
      </c>
      <c r="B1270" s="3" t="s">
        <v>2</v>
      </c>
      <c r="C1270" s="3" t="s">
        <v>3</v>
      </c>
      <c r="D1270" s="3" t="s">
        <v>4</v>
      </c>
      <c r="E1270" s="23" t="s">
        <v>5</v>
      </c>
      <c r="F1270" s="23" t="s">
        <v>5</v>
      </c>
      <c r="G1270" s="3"/>
    </row>
    <row r="1271" spans="1:8" ht="12.75">
      <c r="A1271" s="16">
        <v>1</v>
      </c>
      <c r="B1271" s="5" t="s">
        <v>6</v>
      </c>
      <c r="C1271" s="11">
        <v>940.54</v>
      </c>
      <c r="D1271" s="8">
        <v>913.73</v>
      </c>
      <c r="E1271" s="20">
        <v>369.77</v>
      </c>
      <c r="F1271" s="18">
        <f>E1271*1.12*1.2</f>
        <v>496.97087999999997</v>
      </c>
      <c r="G1271" s="12"/>
    </row>
    <row r="1272" spans="1:8" ht="12.75">
      <c r="A1272" s="16">
        <v>2</v>
      </c>
      <c r="B1272" s="5" t="s">
        <v>8</v>
      </c>
      <c r="C1272" s="11">
        <v>940.54</v>
      </c>
      <c r="D1272" s="8">
        <v>913.73</v>
      </c>
      <c r="E1272" s="20">
        <f>219.86+122.75+67.77</f>
        <v>410.38</v>
      </c>
      <c r="F1272" s="18">
        <f t="shared" ref="F1272:F1285" si="29">E1272*1.12*1.2</f>
        <v>551.55071999999996</v>
      </c>
      <c r="G1272" s="12"/>
    </row>
    <row r="1273" spans="1:8" ht="12.75">
      <c r="A1273" s="16">
        <v>3</v>
      </c>
      <c r="B1273" s="5" t="s">
        <v>9</v>
      </c>
      <c r="C1273" s="7" t="s">
        <v>7</v>
      </c>
      <c r="D1273" s="6" t="s">
        <v>7</v>
      </c>
      <c r="E1273" s="20">
        <v>243.96</v>
      </c>
      <c r="F1273" s="18">
        <f t="shared" si="29"/>
        <v>327.88224000000002</v>
      </c>
      <c r="G1273" s="8"/>
    </row>
    <row r="1274" spans="1:8" ht="12.75">
      <c r="A1274" s="16">
        <v>4</v>
      </c>
      <c r="B1274" s="5" t="s">
        <v>10</v>
      </c>
      <c r="C1274" s="7" t="s">
        <v>7</v>
      </c>
      <c r="D1274" s="6" t="s">
        <v>7</v>
      </c>
      <c r="E1274" s="20">
        <v>42387.83</v>
      </c>
      <c r="F1274" s="18">
        <f t="shared" si="29"/>
        <v>56969.243520000004</v>
      </c>
      <c r="G1274" s="12"/>
    </row>
    <row r="1275" spans="1:8" ht="12.75">
      <c r="A1275" s="16">
        <v>5</v>
      </c>
      <c r="B1275" s="5" t="s">
        <v>11</v>
      </c>
      <c r="C1275" s="13">
        <v>17870.11</v>
      </c>
      <c r="D1275" s="12">
        <v>17361.02</v>
      </c>
      <c r="E1275" s="20">
        <v>11988.4</v>
      </c>
      <c r="F1275" s="18">
        <f t="shared" si="29"/>
        <v>16112.409600000001</v>
      </c>
      <c r="G1275" s="12"/>
    </row>
    <row r="1276" spans="1:8" ht="12.75">
      <c r="A1276" s="16">
        <v>6</v>
      </c>
      <c r="B1276" s="5" t="s">
        <v>12</v>
      </c>
      <c r="C1276" s="13">
        <v>125090.88</v>
      </c>
      <c r="D1276" s="12">
        <v>121527.05</v>
      </c>
      <c r="E1276" s="20">
        <v>193895.59</v>
      </c>
      <c r="F1276" s="18">
        <f t="shared" si="29"/>
        <v>260595.67296</v>
      </c>
      <c r="G1276" s="12"/>
    </row>
    <row r="1277" spans="1:8" ht="12.75">
      <c r="A1277" s="16">
        <v>7</v>
      </c>
      <c r="B1277" s="5" t="s">
        <v>13</v>
      </c>
      <c r="C1277" s="13">
        <v>8464.7999999999993</v>
      </c>
      <c r="D1277" s="12">
        <v>8223.64</v>
      </c>
      <c r="E1277" s="20">
        <v>2781.04</v>
      </c>
      <c r="F1277" s="18">
        <f t="shared" si="29"/>
        <v>3737.7177600000005</v>
      </c>
      <c r="G1277" s="12"/>
    </row>
    <row r="1278" spans="1:8" ht="25.5">
      <c r="A1278" s="16">
        <v>8</v>
      </c>
      <c r="B1278" s="5" t="s">
        <v>14</v>
      </c>
      <c r="C1278" s="13">
        <v>270873.40999999997</v>
      </c>
      <c r="D1278" s="12">
        <v>263156.38</v>
      </c>
      <c r="E1278" s="20">
        <f>182167.09+21183.21</f>
        <v>203350.3</v>
      </c>
      <c r="F1278" s="18">
        <f t="shared" si="29"/>
        <v>273302.80320000002</v>
      </c>
      <c r="G1278" s="12"/>
    </row>
    <row r="1279" spans="1:8" ht="38.25">
      <c r="A1279" s="16">
        <v>9</v>
      </c>
      <c r="B1279" s="5" t="s">
        <v>15</v>
      </c>
      <c r="C1279" s="13">
        <v>8464.7999999999993</v>
      </c>
      <c r="D1279" s="12">
        <v>8223.64</v>
      </c>
      <c r="E1279" s="20">
        <v>14714.65</v>
      </c>
      <c r="F1279" s="18">
        <f t="shared" si="29"/>
        <v>19776.489599999997</v>
      </c>
      <c r="G1279" s="12"/>
    </row>
    <row r="1280" spans="1:8" ht="12.75">
      <c r="A1280" s="16">
        <v>10</v>
      </c>
      <c r="B1280" s="5" t="s">
        <v>16</v>
      </c>
      <c r="C1280" s="13">
        <v>45145.57</v>
      </c>
      <c r="D1280" s="12">
        <v>43859.39</v>
      </c>
      <c r="E1280" s="20">
        <v>5464.38</v>
      </c>
      <c r="F1280" s="18">
        <f t="shared" si="29"/>
        <v>7344.1267200000011</v>
      </c>
      <c r="G1280" s="12"/>
    </row>
    <row r="1281" spans="1:8" ht="12.75">
      <c r="A1281" s="16">
        <v>11</v>
      </c>
      <c r="B1281" s="5" t="s">
        <v>17</v>
      </c>
      <c r="C1281" s="13">
        <v>302757.49</v>
      </c>
      <c r="D1281" s="12">
        <v>294132.08</v>
      </c>
      <c r="E1281" s="20">
        <v>262388.06</v>
      </c>
      <c r="F1281" s="18">
        <f t="shared" si="29"/>
        <v>352649.55264000007</v>
      </c>
      <c r="G1281" s="12"/>
    </row>
    <row r="1282" spans="1:8" ht="25.5">
      <c r="A1282" s="16">
        <v>12</v>
      </c>
      <c r="B1282" s="5" t="s">
        <v>18</v>
      </c>
      <c r="C1282" s="13">
        <v>1787.01</v>
      </c>
      <c r="D1282" s="12">
        <v>1736.1</v>
      </c>
      <c r="E1282" s="20"/>
      <c r="F1282" s="18">
        <f t="shared" si="29"/>
        <v>0</v>
      </c>
      <c r="G1282" s="12"/>
    </row>
    <row r="1283" spans="1:8" ht="25.5">
      <c r="A1283" s="16">
        <v>13</v>
      </c>
      <c r="B1283" s="5" t="s">
        <v>19</v>
      </c>
      <c r="C1283" s="13">
        <v>21632.23</v>
      </c>
      <c r="D1283" s="12">
        <v>21015.97</v>
      </c>
      <c r="E1283" s="20">
        <v>52194.06</v>
      </c>
      <c r="F1283" s="18">
        <f t="shared" si="29"/>
        <v>70148.816640000005</v>
      </c>
      <c r="G1283" s="12"/>
    </row>
    <row r="1284" spans="1:8" ht="38.25">
      <c r="A1284" s="16">
        <v>14</v>
      </c>
      <c r="B1284" s="5" t="s">
        <v>20</v>
      </c>
      <c r="C1284" s="13">
        <v>8464.7999999999993</v>
      </c>
      <c r="D1284" s="12">
        <v>8223.64</v>
      </c>
      <c r="E1284" s="20">
        <v>17585.310000000001</v>
      </c>
      <c r="F1284" s="18">
        <f t="shared" si="29"/>
        <v>23634.656640000005</v>
      </c>
      <c r="G1284" s="8"/>
    </row>
    <row r="1285" spans="1:8" ht="12.75">
      <c r="A1285" s="16">
        <v>15</v>
      </c>
      <c r="B1285" s="5" t="s">
        <v>21</v>
      </c>
      <c r="C1285" s="13">
        <v>128100.61</v>
      </c>
      <c r="D1285" s="12">
        <v>124451.07</v>
      </c>
      <c r="E1285" s="20">
        <v>82640.990000000005</v>
      </c>
      <c r="F1285" s="18">
        <f t="shared" si="29"/>
        <v>111069.49056000002</v>
      </c>
      <c r="G1285" s="12"/>
    </row>
    <row r="1286" spans="1:8" ht="12.75">
      <c r="A1286" s="9"/>
      <c r="B1286" s="10" t="s">
        <v>22</v>
      </c>
      <c r="C1286" s="13">
        <f>SUM(C1271:C1285)</f>
        <v>940532.78999999992</v>
      </c>
      <c r="D1286" s="13">
        <f>SUM(D1271:D1285)</f>
        <v>913737.44</v>
      </c>
      <c r="E1286" s="13">
        <f>SUM(E1271:E1285)</f>
        <v>890414.7200000002</v>
      </c>
      <c r="F1286" s="13">
        <f>SUM(F1271:F1285)</f>
        <v>1196717.3836800002</v>
      </c>
      <c r="G1286" s="13">
        <f>C1286-F1286</f>
        <v>-256184.59368000028</v>
      </c>
    </row>
    <row r="1287" spans="1:8" ht="12.75">
      <c r="A1287" s="34"/>
      <c r="B1287" s="38"/>
      <c r="C1287" s="39"/>
      <c r="D1287" s="39"/>
      <c r="E1287" s="39"/>
      <c r="F1287" s="39"/>
      <c r="G1287" s="39"/>
    </row>
    <row r="1288" spans="1:8" ht="12.75">
      <c r="A1288" s="34"/>
      <c r="B1288" s="38"/>
      <c r="C1288" s="39"/>
      <c r="D1288" s="39"/>
      <c r="E1288" s="39"/>
      <c r="F1288" s="39"/>
      <c r="G1288" s="39"/>
    </row>
    <row r="1289" spans="1:8" ht="12.75">
      <c r="A1289" s="34"/>
      <c r="B1289" s="38" t="s">
        <v>27</v>
      </c>
      <c r="C1289" s="39"/>
      <c r="D1289" s="39"/>
      <c r="E1289" s="39"/>
      <c r="F1289" s="39"/>
      <c r="G1289" s="39"/>
    </row>
    <row r="1290" spans="1:8" ht="12.75">
      <c r="A1290" s="34"/>
      <c r="B1290" s="38"/>
      <c r="C1290" s="39"/>
      <c r="D1290" s="39"/>
      <c r="E1290" s="39"/>
      <c r="F1290" s="39"/>
      <c r="G1290" s="39"/>
    </row>
    <row r="1291" spans="1:8" ht="12.75">
      <c r="A1291" s="34"/>
      <c r="B1291" s="38"/>
      <c r="C1291" s="39"/>
      <c r="D1291" s="39"/>
      <c r="E1291" s="39"/>
      <c r="F1291" s="39"/>
      <c r="G1291" s="39"/>
    </row>
    <row r="1292" spans="1:8" ht="12.75">
      <c r="A1292" s="34"/>
      <c r="B1292" s="38"/>
      <c r="C1292" s="39"/>
      <c r="D1292" s="39"/>
      <c r="E1292" s="39"/>
      <c r="F1292" s="39"/>
      <c r="G1292" s="39"/>
    </row>
    <row r="1293" spans="1:8" ht="46.5" customHeight="1">
      <c r="A1293" s="14"/>
      <c r="B1293" s="43" t="s">
        <v>79</v>
      </c>
      <c r="C1293" s="43"/>
      <c r="D1293" s="43"/>
      <c r="E1293" s="43"/>
      <c r="F1293" s="43"/>
      <c r="G1293" s="1"/>
      <c r="H1293" s="1"/>
    </row>
    <row r="1294" spans="1:8" ht="15.75">
      <c r="A1294" s="14" t="s">
        <v>0</v>
      </c>
      <c r="B1294" s="14"/>
      <c r="C1294" s="14"/>
      <c r="D1294" s="14"/>
      <c r="E1294" s="21"/>
      <c r="F1294" s="28"/>
      <c r="G1294" s="1"/>
      <c r="H1294" s="1"/>
    </row>
    <row r="1295" spans="1:8" ht="5.25" customHeight="1">
      <c r="F1295" s="28"/>
    </row>
    <row r="1296" spans="1:8" ht="25.5">
      <c r="A1296" s="2" t="s">
        <v>1</v>
      </c>
      <c r="B1296" s="3" t="s">
        <v>2</v>
      </c>
      <c r="C1296" s="3" t="s">
        <v>3</v>
      </c>
      <c r="D1296" s="3" t="s">
        <v>4</v>
      </c>
      <c r="E1296" s="23" t="s">
        <v>5</v>
      </c>
      <c r="F1296" s="23" t="s">
        <v>5</v>
      </c>
      <c r="G1296" s="3"/>
    </row>
    <row r="1297" spans="1:7" ht="12.75">
      <c r="A1297" s="16">
        <v>1</v>
      </c>
      <c r="B1297" s="5" t="s">
        <v>6</v>
      </c>
      <c r="C1297" s="7" t="s">
        <v>7</v>
      </c>
      <c r="D1297" s="6" t="s">
        <v>7</v>
      </c>
      <c r="E1297" s="20">
        <f>170.12+95</f>
        <v>265.12</v>
      </c>
      <c r="F1297" s="18">
        <f>E1297*1.12*1.2</f>
        <v>356.32128000000006</v>
      </c>
      <c r="G1297" s="8"/>
    </row>
    <row r="1298" spans="1:7" ht="12.75">
      <c r="A1298" s="16">
        <v>2</v>
      </c>
      <c r="B1298" s="5" t="s">
        <v>8</v>
      </c>
      <c r="C1298" s="13">
        <v>1054.6500000000001</v>
      </c>
      <c r="D1298" s="12">
        <v>1017.2</v>
      </c>
      <c r="E1298" s="20">
        <v>184.79</v>
      </c>
      <c r="F1298" s="18">
        <f t="shared" ref="F1298:F1313" si="30">E1298*1.12*1.2</f>
        <v>248.35775999999998</v>
      </c>
      <c r="G1298" s="12"/>
    </row>
    <row r="1299" spans="1:7" ht="12.75">
      <c r="A1299" s="16">
        <v>3</v>
      </c>
      <c r="B1299" s="5" t="s">
        <v>25</v>
      </c>
      <c r="C1299" s="13">
        <v>83317.83</v>
      </c>
      <c r="D1299" s="12">
        <v>80357.27</v>
      </c>
      <c r="E1299" s="20">
        <v>7523.52</v>
      </c>
      <c r="F1299" s="18">
        <f t="shared" si="30"/>
        <v>10111.610880000002</v>
      </c>
      <c r="G1299" s="12"/>
    </row>
    <row r="1300" spans="1:7" ht="12.75">
      <c r="A1300" s="16">
        <v>4</v>
      </c>
      <c r="B1300" s="5" t="s">
        <v>9</v>
      </c>
      <c r="C1300" s="7" t="s">
        <v>7</v>
      </c>
      <c r="D1300" s="6" t="s">
        <v>7</v>
      </c>
      <c r="E1300" s="20">
        <v>188.78</v>
      </c>
      <c r="F1300" s="18">
        <f t="shared" si="30"/>
        <v>253.72032000000002</v>
      </c>
      <c r="G1300" s="8"/>
    </row>
    <row r="1301" spans="1:7" ht="12.75">
      <c r="A1301" s="16">
        <v>5</v>
      </c>
      <c r="B1301" s="5" t="s">
        <v>10</v>
      </c>
      <c r="C1301" s="7" t="s">
        <v>7</v>
      </c>
      <c r="D1301" s="6" t="s">
        <v>7</v>
      </c>
      <c r="E1301" s="20">
        <v>16673.46</v>
      </c>
      <c r="F1301" s="18">
        <f t="shared" si="30"/>
        <v>22409.130239999999</v>
      </c>
      <c r="G1301" s="12"/>
    </row>
    <row r="1302" spans="1:7" ht="12.75">
      <c r="A1302" s="16">
        <v>6</v>
      </c>
      <c r="B1302" s="5" t="s">
        <v>11</v>
      </c>
      <c r="C1302" s="13">
        <v>14765.22</v>
      </c>
      <c r="D1302" s="12">
        <v>14240.53</v>
      </c>
      <c r="E1302" s="20">
        <v>9281.2800000000007</v>
      </c>
      <c r="F1302" s="18">
        <f t="shared" si="30"/>
        <v>12474.040320000002</v>
      </c>
      <c r="G1302" s="12"/>
    </row>
    <row r="1303" spans="1:7" ht="12.75">
      <c r="A1303" s="16">
        <v>7</v>
      </c>
      <c r="B1303" s="5" t="s">
        <v>12</v>
      </c>
      <c r="C1303" s="13">
        <v>104410.98</v>
      </c>
      <c r="D1303" s="12">
        <v>100700.85</v>
      </c>
      <c r="E1303" s="20">
        <v>127521.17</v>
      </c>
      <c r="F1303" s="18">
        <f t="shared" si="30"/>
        <v>171388.45248000001</v>
      </c>
      <c r="G1303" s="12"/>
    </row>
    <row r="1304" spans="1:7" ht="12.75">
      <c r="A1304" s="16">
        <v>8</v>
      </c>
      <c r="B1304" s="5" t="s">
        <v>13</v>
      </c>
      <c r="C1304" s="13">
        <v>22147.8</v>
      </c>
      <c r="D1304" s="12">
        <v>21360.799999999999</v>
      </c>
      <c r="E1304" s="20">
        <v>15996.78</v>
      </c>
      <c r="F1304" s="18">
        <f t="shared" si="30"/>
        <v>21499.672320000001</v>
      </c>
      <c r="G1304" s="12"/>
    </row>
    <row r="1305" spans="1:7" ht="25.5">
      <c r="A1305" s="16">
        <v>9</v>
      </c>
      <c r="B1305" s="5" t="s">
        <v>14</v>
      </c>
      <c r="C1305" s="13">
        <v>225696.51</v>
      </c>
      <c r="D1305" s="12">
        <v>217676.6</v>
      </c>
      <c r="E1305" s="20">
        <v>100916.62</v>
      </c>
      <c r="F1305" s="18">
        <f t="shared" si="30"/>
        <v>135631.93728000001</v>
      </c>
      <c r="G1305" s="12"/>
    </row>
    <row r="1306" spans="1:7" ht="38.25">
      <c r="A1306" s="16">
        <v>10</v>
      </c>
      <c r="B1306" s="5" t="s">
        <v>15</v>
      </c>
      <c r="C1306" s="13">
        <v>68552.7</v>
      </c>
      <c r="D1306" s="12">
        <v>66116.72</v>
      </c>
      <c r="E1306" s="20">
        <f>15110.72+16399.35</f>
        <v>31510.07</v>
      </c>
      <c r="F1306" s="18">
        <f t="shared" si="30"/>
        <v>42349.534080000005</v>
      </c>
      <c r="G1306" s="12"/>
    </row>
    <row r="1307" spans="1:7" ht="12.75">
      <c r="A1307" s="16">
        <v>11</v>
      </c>
      <c r="B1307" s="5" t="s">
        <v>16</v>
      </c>
      <c r="C1307" s="13">
        <v>37967.68</v>
      </c>
      <c r="D1307" s="12">
        <v>36618.480000000003</v>
      </c>
      <c r="E1307" s="20">
        <v>4231.95</v>
      </c>
      <c r="F1307" s="18">
        <f t="shared" si="30"/>
        <v>5687.7408000000005</v>
      </c>
      <c r="G1307" s="12"/>
    </row>
    <row r="1308" spans="1:7" ht="12.75">
      <c r="A1308" s="16">
        <v>12</v>
      </c>
      <c r="B1308" s="5" t="s">
        <v>17</v>
      </c>
      <c r="C1308" s="13">
        <v>252484.82</v>
      </c>
      <c r="D1308" s="12">
        <v>243513.02</v>
      </c>
      <c r="E1308" s="20">
        <v>217869.24</v>
      </c>
      <c r="F1308" s="18">
        <f t="shared" si="30"/>
        <v>292816.25855999999</v>
      </c>
      <c r="G1308" s="12"/>
    </row>
    <row r="1309" spans="1:7" ht="25.5">
      <c r="A1309" s="16">
        <v>13</v>
      </c>
      <c r="B1309" s="5" t="s">
        <v>18</v>
      </c>
      <c r="C1309" s="13">
        <v>1476.55</v>
      </c>
      <c r="D1309" s="12">
        <v>1424.06</v>
      </c>
      <c r="E1309" s="20"/>
      <c r="F1309" s="18">
        <f t="shared" si="30"/>
        <v>0</v>
      </c>
      <c r="G1309" s="12"/>
    </row>
    <row r="1310" spans="1:7" ht="25.5">
      <c r="A1310" s="16">
        <v>14</v>
      </c>
      <c r="B1310" s="5" t="s">
        <v>19</v>
      </c>
      <c r="C1310" s="13">
        <v>17929.09</v>
      </c>
      <c r="D1310" s="12">
        <v>17292.080000000002</v>
      </c>
      <c r="E1310" s="20">
        <v>47258.06</v>
      </c>
      <c r="F1310" s="18">
        <f t="shared" si="30"/>
        <v>63514.832640000001</v>
      </c>
      <c r="G1310" s="12"/>
    </row>
    <row r="1311" spans="1:7" ht="38.25">
      <c r="A1311" s="16">
        <v>15</v>
      </c>
      <c r="B1311" s="5" t="s">
        <v>20</v>
      </c>
      <c r="C1311" s="13">
        <v>68552.7</v>
      </c>
      <c r="D1311" s="12">
        <v>66116.72</v>
      </c>
      <c r="E1311" s="20">
        <v>13614.47</v>
      </c>
      <c r="F1311" s="18">
        <f t="shared" si="30"/>
        <v>18297.847679999999</v>
      </c>
      <c r="G1311" s="12"/>
    </row>
    <row r="1312" spans="1:7" ht="12.75">
      <c r="A1312" s="16">
        <v>16</v>
      </c>
      <c r="B1312" s="5" t="s">
        <v>21</v>
      </c>
      <c r="C1312" s="13">
        <v>105465.72</v>
      </c>
      <c r="D1312" s="12">
        <v>101718.06</v>
      </c>
      <c r="E1312" s="20">
        <v>68831.240000000005</v>
      </c>
      <c r="F1312" s="18">
        <f t="shared" si="30"/>
        <v>92509.186560000002</v>
      </c>
      <c r="G1312" s="12"/>
    </row>
    <row r="1313" spans="1:10" ht="12.75">
      <c r="A1313" s="16">
        <v>17</v>
      </c>
      <c r="B1313" s="5" t="s">
        <v>23</v>
      </c>
      <c r="C1313" s="13">
        <v>50834.400000000001</v>
      </c>
      <c r="D1313" s="12">
        <v>49028.09</v>
      </c>
      <c r="E1313" s="20">
        <v>119376.3</v>
      </c>
      <c r="F1313" s="18">
        <f t="shared" si="30"/>
        <v>160441.74720000001</v>
      </c>
      <c r="G1313" s="12"/>
    </row>
    <row r="1314" spans="1:10" ht="12.75">
      <c r="A1314" s="9"/>
      <c r="B1314" s="10" t="s">
        <v>22</v>
      </c>
      <c r="C1314" s="13">
        <f>SUM(C1297:C1313)</f>
        <v>1054656.6499999999</v>
      </c>
      <c r="D1314" s="13">
        <f>SUM(D1297:D1313)</f>
        <v>1017180.4799999999</v>
      </c>
      <c r="E1314" s="13">
        <f>SUM(E1297:E1313)</f>
        <v>781242.85000000009</v>
      </c>
      <c r="F1314" s="13">
        <f>SUM(F1297:F1313)</f>
        <v>1049990.3904000001</v>
      </c>
      <c r="G1314" s="13">
        <f>C1314-F1314</f>
        <v>4666.2595999997575</v>
      </c>
      <c r="J1314" s="22"/>
    </row>
    <row r="1315" spans="1:10" ht="12.75">
      <c r="A1315" s="34"/>
      <c r="B1315" s="38"/>
      <c r="C1315" s="39"/>
      <c r="D1315" s="39"/>
      <c r="E1315" s="39"/>
      <c r="F1315" s="39"/>
      <c r="G1315" s="39"/>
      <c r="J1315" s="22"/>
    </row>
    <row r="1316" spans="1:10" ht="12.75">
      <c r="A1316" s="34"/>
      <c r="B1316" s="38"/>
      <c r="C1316" s="39"/>
      <c r="D1316" s="39"/>
      <c r="E1316" s="39"/>
      <c r="F1316" s="39"/>
      <c r="G1316" s="39"/>
      <c r="J1316" s="22"/>
    </row>
    <row r="1317" spans="1:10" ht="12.75">
      <c r="A1317" s="34"/>
      <c r="B1317" s="38" t="s">
        <v>27</v>
      </c>
      <c r="C1317" s="39"/>
      <c r="D1317" s="39"/>
      <c r="E1317" s="39"/>
      <c r="F1317" s="39"/>
      <c r="G1317" s="39"/>
      <c r="J1317" s="22"/>
    </row>
    <row r="1318" spans="1:10" ht="12.75">
      <c r="A1318" s="34"/>
      <c r="B1318" s="38"/>
      <c r="C1318" s="39"/>
      <c r="D1318" s="39"/>
      <c r="E1318" s="39"/>
      <c r="F1318" s="39"/>
      <c r="G1318" s="39"/>
      <c r="J1318" s="22"/>
    </row>
    <row r="1319" spans="1:10" ht="12.75">
      <c r="A1319" s="34"/>
      <c r="B1319" s="38"/>
      <c r="C1319" s="39"/>
      <c r="D1319" s="39"/>
      <c r="E1319" s="39"/>
      <c r="F1319" s="39"/>
      <c r="G1319" s="39"/>
      <c r="J1319" s="22"/>
    </row>
    <row r="1320" spans="1:10" ht="12.75">
      <c r="A1320" s="34"/>
      <c r="B1320" s="38"/>
      <c r="C1320" s="39"/>
      <c r="D1320" s="39"/>
      <c r="E1320" s="39"/>
      <c r="F1320" s="39"/>
      <c r="G1320" s="39"/>
      <c r="J1320" s="22"/>
    </row>
    <row r="1321" spans="1:10" ht="52.5" customHeight="1">
      <c r="A1321" s="14"/>
      <c r="B1321" s="43" t="s">
        <v>80</v>
      </c>
      <c r="C1321" s="43"/>
      <c r="D1321" s="43"/>
      <c r="E1321" s="43"/>
      <c r="F1321" s="43"/>
      <c r="G1321" s="1"/>
      <c r="H1321" s="1"/>
    </row>
    <row r="1322" spans="1:10" ht="15.75">
      <c r="A1322" s="14" t="s">
        <v>0</v>
      </c>
      <c r="B1322" s="14"/>
      <c r="C1322" s="14"/>
      <c r="D1322" s="14"/>
      <c r="E1322" s="21"/>
      <c r="F1322" s="28"/>
      <c r="G1322" s="1"/>
      <c r="H1322" s="1"/>
    </row>
    <row r="1323" spans="1:10" ht="5.25" customHeight="1">
      <c r="F1323" s="28"/>
    </row>
    <row r="1324" spans="1:10" ht="25.5">
      <c r="A1324" s="2" t="s">
        <v>1</v>
      </c>
      <c r="B1324" s="3" t="s">
        <v>2</v>
      </c>
      <c r="C1324" s="3" t="s">
        <v>3</v>
      </c>
      <c r="D1324" s="3" t="s">
        <v>4</v>
      </c>
      <c r="E1324" s="23" t="s">
        <v>5</v>
      </c>
      <c r="F1324" s="23" t="s">
        <v>5</v>
      </c>
      <c r="G1324" s="3"/>
    </row>
    <row r="1325" spans="1:10" ht="12.75">
      <c r="A1325" s="16">
        <v>1</v>
      </c>
      <c r="B1325" s="5" t="s">
        <v>6</v>
      </c>
      <c r="C1325" s="7" t="s">
        <v>7</v>
      </c>
      <c r="D1325" s="6" t="s">
        <v>7</v>
      </c>
      <c r="E1325" s="20">
        <v>191.99</v>
      </c>
      <c r="F1325" s="18">
        <f>E1325*1.12*1.2</f>
        <v>258.03456</v>
      </c>
      <c r="G1325" s="8"/>
    </row>
    <row r="1326" spans="1:10" ht="12.75">
      <c r="A1326" s="16">
        <v>2</v>
      </c>
      <c r="B1326" s="5" t="s">
        <v>8</v>
      </c>
      <c r="C1326" s="13">
        <v>1195.1400000000001</v>
      </c>
      <c r="D1326" s="12">
        <v>1151.6300000000001</v>
      </c>
      <c r="E1326" s="20">
        <f>187.57+104.73</f>
        <v>292.3</v>
      </c>
      <c r="F1326" s="18">
        <f t="shared" ref="F1326:F1341" si="31">E1326*1.12*1.2</f>
        <v>392.85120000000001</v>
      </c>
      <c r="G1326" s="12"/>
    </row>
    <row r="1327" spans="1:10" ht="12.75">
      <c r="A1327" s="16">
        <v>3</v>
      </c>
      <c r="B1327" s="5" t="s">
        <v>25</v>
      </c>
      <c r="C1327" s="13">
        <v>93215.41</v>
      </c>
      <c r="D1327" s="12">
        <v>89827.36</v>
      </c>
      <c r="E1327" s="20">
        <v>23238.48</v>
      </c>
      <c r="F1327" s="18">
        <f t="shared" si="31"/>
        <v>31232.51712</v>
      </c>
      <c r="G1327" s="12"/>
    </row>
    <row r="1328" spans="1:10" ht="12.75">
      <c r="A1328" s="16">
        <v>4</v>
      </c>
      <c r="B1328" s="5" t="s">
        <v>9</v>
      </c>
      <c r="C1328" s="7" t="s">
        <v>7</v>
      </c>
      <c r="D1328" s="6" t="s">
        <v>7</v>
      </c>
      <c r="E1328" s="20">
        <v>208.13</v>
      </c>
      <c r="F1328" s="18">
        <f t="shared" si="31"/>
        <v>279.72672</v>
      </c>
      <c r="G1328" s="8"/>
    </row>
    <row r="1329" spans="1:11" ht="12.75">
      <c r="A1329" s="16">
        <v>5</v>
      </c>
      <c r="B1329" s="5" t="s">
        <v>10</v>
      </c>
      <c r="C1329" s="7" t="s">
        <v>7</v>
      </c>
      <c r="D1329" s="6" t="s">
        <v>7</v>
      </c>
      <c r="E1329" s="20">
        <v>18300.330000000002</v>
      </c>
      <c r="F1329" s="18">
        <f t="shared" si="31"/>
        <v>24595.643520000005</v>
      </c>
      <c r="G1329" s="12"/>
    </row>
    <row r="1330" spans="1:11" ht="12.75">
      <c r="A1330" s="16">
        <v>6</v>
      </c>
      <c r="B1330" s="5" t="s">
        <v>11</v>
      </c>
      <c r="C1330" s="13">
        <v>16730.97</v>
      </c>
      <c r="D1330" s="12">
        <v>16122.87</v>
      </c>
      <c r="E1330" s="20">
        <v>10054.77</v>
      </c>
      <c r="F1330" s="18">
        <f t="shared" si="31"/>
        <v>13513.610880000002</v>
      </c>
      <c r="G1330" s="12"/>
    </row>
    <row r="1331" spans="1:11" ht="12.75">
      <c r="A1331" s="16">
        <v>7</v>
      </c>
      <c r="B1331" s="5" t="s">
        <v>12</v>
      </c>
      <c r="C1331" s="13">
        <v>115921.88</v>
      </c>
      <c r="D1331" s="12">
        <v>111708.37</v>
      </c>
      <c r="E1331" s="20">
        <v>146895.64000000001</v>
      </c>
      <c r="F1331" s="18">
        <f t="shared" si="31"/>
        <v>197427.74016000002</v>
      </c>
      <c r="G1331" s="12"/>
    </row>
    <row r="1332" spans="1:11" ht="12.75">
      <c r="A1332" s="16">
        <v>8</v>
      </c>
      <c r="B1332" s="5" t="s">
        <v>13</v>
      </c>
      <c r="C1332" s="13">
        <v>25096.5</v>
      </c>
      <c r="D1332" s="12">
        <v>24184.27</v>
      </c>
      <c r="E1332" s="20">
        <v>7418.27</v>
      </c>
      <c r="F1332" s="18">
        <f t="shared" si="31"/>
        <v>9970.1548800000019</v>
      </c>
      <c r="G1332" s="12"/>
    </row>
    <row r="1333" spans="1:11" ht="25.5">
      <c r="A1333" s="16">
        <v>9</v>
      </c>
      <c r="B1333" s="5" t="s">
        <v>14</v>
      </c>
      <c r="C1333" s="13">
        <v>250964.7</v>
      </c>
      <c r="D1333" s="12">
        <v>241842.88</v>
      </c>
      <c r="E1333" s="20">
        <v>233968.08</v>
      </c>
      <c r="F1333" s="18">
        <f t="shared" si="31"/>
        <v>314453.09951999999</v>
      </c>
      <c r="G1333" s="12"/>
    </row>
    <row r="1334" spans="1:11" ht="38.25">
      <c r="A1334" s="16">
        <v>10</v>
      </c>
      <c r="B1334" s="5" t="s">
        <v>15</v>
      </c>
      <c r="C1334" s="13">
        <v>76484.44</v>
      </c>
      <c r="D1334" s="12">
        <v>73704.5</v>
      </c>
      <c r="E1334" s="20">
        <v>26288.52</v>
      </c>
      <c r="F1334" s="18">
        <f t="shared" si="31"/>
        <v>35331.770880000004</v>
      </c>
      <c r="G1334" s="12"/>
    </row>
    <row r="1335" spans="1:11" ht="12.75">
      <c r="A1335" s="16">
        <v>11</v>
      </c>
      <c r="B1335" s="5" t="s">
        <v>16</v>
      </c>
      <c r="C1335" s="13">
        <v>41827.42</v>
      </c>
      <c r="D1335" s="12">
        <v>40307.160000000003</v>
      </c>
      <c r="E1335" s="20">
        <v>24719.42</v>
      </c>
      <c r="F1335" s="18">
        <f t="shared" si="31"/>
        <v>33222.900479999997</v>
      </c>
      <c r="G1335" s="12"/>
    </row>
    <row r="1336" spans="1:11" ht="12.75">
      <c r="A1336" s="16">
        <v>12</v>
      </c>
      <c r="B1336" s="5" t="s">
        <v>17</v>
      </c>
      <c r="C1336" s="13">
        <v>280363.51</v>
      </c>
      <c r="D1336" s="12">
        <v>270173.05</v>
      </c>
      <c r="E1336" s="20">
        <v>213635.06</v>
      </c>
      <c r="F1336" s="18">
        <f t="shared" si="31"/>
        <v>287125.52064</v>
      </c>
      <c r="G1336" s="12"/>
    </row>
    <row r="1337" spans="1:11" ht="25.5">
      <c r="A1337" s="16">
        <v>13</v>
      </c>
      <c r="B1337" s="5" t="s">
        <v>18</v>
      </c>
      <c r="C1337" s="13">
        <v>26769.599999999999</v>
      </c>
      <c r="D1337" s="12">
        <v>25796.6</v>
      </c>
      <c r="E1337" s="20">
        <v>24719.42</v>
      </c>
      <c r="F1337" s="18">
        <f t="shared" si="31"/>
        <v>33222.900479999997</v>
      </c>
      <c r="G1337" s="12"/>
    </row>
    <row r="1338" spans="1:11" ht="25.5">
      <c r="A1338" s="16">
        <v>14</v>
      </c>
      <c r="B1338" s="5" t="s">
        <v>19</v>
      </c>
      <c r="C1338" s="13">
        <v>20316.25</v>
      </c>
      <c r="D1338" s="12">
        <v>19577.759999999998</v>
      </c>
      <c r="E1338" s="20">
        <v>19065.87</v>
      </c>
      <c r="F1338" s="18">
        <f t="shared" si="31"/>
        <v>25624.529280000002</v>
      </c>
      <c r="G1338" s="12"/>
    </row>
    <row r="1339" spans="1:11" ht="38.25">
      <c r="A1339" s="16">
        <v>15</v>
      </c>
      <c r="B1339" s="5" t="s">
        <v>20</v>
      </c>
      <c r="C1339" s="13">
        <v>76484.44</v>
      </c>
      <c r="D1339" s="12">
        <v>73704.5</v>
      </c>
      <c r="E1339" s="20">
        <v>32517.89</v>
      </c>
      <c r="F1339" s="18">
        <f t="shared" si="31"/>
        <v>43704.044159999998</v>
      </c>
      <c r="G1339" s="12"/>
    </row>
    <row r="1340" spans="1:11" ht="12.75">
      <c r="A1340" s="16">
        <v>16</v>
      </c>
      <c r="B1340" s="5" t="s">
        <v>21</v>
      </c>
      <c r="C1340" s="13">
        <v>117116.85</v>
      </c>
      <c r="D1340" s="12">
        <v>112860</v>
      </c>
      <c r="E1340" s="20">
        <v>58558.94</v>
      </c>
      <c r="F1340" s="18">
        <f t="shared" si="31"/>
        <v>78703.215360000017</v>
      </c>
      <c r="G1340" s="12"/>
      <c r="K1340" s="22"/>
    </row>
    <row r="1341" spans="1:11" ht="12.75">
      <c r="A1341" s="16">
        <v>17</v>
      </c>
      <c r="B1341" s="5" t="s">
        <v>23</v>
      </c>
      <c r="C1341" s="13">
        <v>52583.23</v>
      </c>
      <c r="D1341" s="12">
        <v>50671.8</v>
      </c>
      <c r="E1341" s="20">
        <v>122778.73</v>
      </c>
      <c r="F1341" s="18">
        <f t="shared" si="31"/>
        <v>165014.61311999999</v>
      </c>
      <c r="G1341" s="12"/>
    </row>
    <row r="1342" spans="1:11" ht="12.75">
      <c r="A1342" s="9"/>
      <c r="B1342" s="10" t="s">
        <v>22</v>
      </c>
      <c r="C1342" s="13">
        <f>SUM(C1325:C1341)</f>
        <v>1195070.3400000001</v>
      </c>
      <c r="D1342" s="13">
        <f>SUM(D1325:D1341)</f>
        <v>1151632.7500000002</v>
      </c>
      <c r="E1342" s="13">
        <f>SUM(E1325:E1341)</f>
        <v>962851.84000000008</v>
      </c>
      <c r="F1342" s="13">
        <f>SUM(F1325:F1341)</f>
        <v>1294072.8729599998</v>
      </c>
      <c r="G1342" s="13">
        <f>C1342-F1342</f>
        <v>-99002.532959999749</v>
      </c>
      <c r="I1342" s="22"/>
    </row>
    <row r="1343" spans="1:11" ht="12.75">
      <c r="A1343" s="34"/>
      <c r="B1343" s="38"/>
      <c r="C1343" s="39"/>
      <c r="D1343" s="39"/>
      <c r="E1343" s="39"/>
      <c r="F1343" s="39"/>
      <c r="G1343" s="39"/>
      <c r="I1343" s="22"/>
    </row>
    <row r="1344" spans="1:11" ht="12.75">
      <c r="A1344" s="34"/>
      <c r="B1344" s="38"/>
      <c r="C1344" s="39"/>
      <c r="D1344" s="39"/>
      <c r="E1344" s="39"/>
      <c r="F1344" s="39"/>
      <c r="G1344" s="39"/>
      <c r="I1344" s="22"/>
    </row>
    <row r="1345" spans="1:9" ht="12.75">
      <c r="A1345" s="34"/>
      <c r="B1345" s="38" t="s">
        <v>27</v>
      </c>
      <c r="C1345" s="39"/>
      <c r="D1345" s="39"/>
      <c r="E1345" s="39"/>
      <c r="F1345" s="39"/>
      <c r="G1345" s="39"/>
      <c r="I1345" s="22"/>
    </row>
    <row r="1346" spans="1:9" ht="12.75">
      <c r="A1346" s="34"/>
      <c r="B1346" s="38"/>
      <c r="C1346" s="39"/>
      <c r="D1346" s="39"/>
      <c r="E1346" s="39"/>
      <c r="F1346" s="39"/>
      <c r="G1346" s="39"/>
      <c r="I1346" s="22"/>
    </row>
    <row r="1347" spans="1:9" ht="12.75">
      <c r="A1347" s="34"/>
      <c r="B1347" s="38"/>
      <c r="C1347" s="39"/>
      <c r="D1347" s="39"/>
      <c r="E1347" s="39"/>
      <c r="F1347" s="39"/>
      <c r="G1347" s="39"/>
      <c r="I1347" s="22"/>
    </row>
    <row r="1348" spans="1:9" ht="12.75">
      <c r="A1348" s="34"/>
      <c r="B1348" s="38"/>
      <c r="C1348" s="39"/>
      <c r="D1348" s="39"/>
      <c r="E1348" s="39"/>
      <c r="F1348" s="39"/>
      <c r="G1348" s="39"/>
      <c r="I1348" s="22"/>
    </row>
    <row r="1349" spans="1:9" ht="45.75" customHeight="1">
      <c r="A1349" s="14"/>
      <c r="B1349" s="43" t="s">
        <v>81</v>
      </c>
      <c r="C1349" s="43"/>
      <c r="D1349" s="43"/>
      <c r="E1349" s="43"/>
      <c r="F1349" s="43"/>
      <c r="G1349" s="1"/>
      <c r="H1349" s="1"/>
    </row>
    <row r="1350" spans="1:9" ht="15.75">
      <c r="A1350" s="14" t="s">
        <v>0</v>
      </c>
      <c r="B1350" s="14"/>
      <c r="C1350" s="14"/>
      <c r="D1350" s="14"/>
      <c r="E1350" s="21"/>
      <c r="F1350" s="28"/>
      <c r="G1350" s="1"/>
      <c r="H1350" s="1"/>
    </row>
    <row r="1351" spans="1:9" ht="5.25" customHeight="1">
      <c r="F1351" s="28"/>
    </row>
    <row r="1352" spans="1:9" ht="25.5">
      <c r="A1352" s="2" t="s">
        <v>1</v>
      </c>
      <c r="B1352" s="3" t="s">
        <v>2</v>
      </c>
      <c r="C1352" s="3" t="s">
        <v>3</v>
      </c>
      <c r="D1352" s="3" t="s">
        <v>4</v>
      </c>
      <c r="E1352" s="23" t="s">
        <v>5</v>
      </c>
      <c r="F1352" s="23" t="s">
        <v>5</v>
      </c>
      <c r="G1352" s="3"/>
    </row>
    <row r="1353" spans="1:9" ht="12.75">
      <c r="A1353" s="16">
        <v>1</v>
      </c>
      <c r="B1353" s="5" t="s">
        <v>6</v>
      </c>
      <c r="C1353" s="11">
        <v>858.9</v>
      </c>
      <c r="D1353" s="8">
        <v>803.54</v>
      </c>
      <c r="E1353" s="20">
        <v>602.57000000000005</v>
      </c>
      <c r="F1353" s="18">
        <f t="shared" ref="F1353:F1367" si="32">E1353*1.12</f>
        <v>674.87840000000017</v>
      </c>
      <c r="G1353" s="12"/>
    </row>
    <row r="1354" spans="1:9" ht="12.75">
      <c r="A1354" s="16">
        <v>2</v>
      </c>
      <c r="B1354" s="5" t="s">
        <v>8</v>
      </c>
      <c r="C1354" s="11">
        <v>858.9</v>
      </c>
      <c r="D1354" s="8">
        <v>803.54</v>
      </c>
      <c r="E1354" s="20">
        <v>774.42</v>
      </c>
      <c r="F1354" s="18">
        <f t="shared" si="32"/>
        <v>867.35040000000004</v>
      </c>
      <c r="G1354" s="12"/>
    </row>
    <row r="1355" spans="1:9" ht="12.75">
      <c r="A1355" s="16">
        <v>3</v>
      </c>
      <c r="B1355" s="5" t="s">
        <v>9</v>
      </c>
      <c r="C1355" s="7" t="s">
        <v>7</v>
      </c>
      <c r="D1355" s="6" t="s">
        <v>7</v>
      </c>
      <c r="E1355" s="20">
        <v>734.72</v>
      </c>
      <c r="F1355" s="18">
        <f t="shared" si="32"/>
        <v>822.88640000000009</v>
      </c>
      <c r="G1355" s="8"/>
    </row>
    <row r="1356" spans="1:9" ht="12.75">
      <c r="A1356" s="16">
        <v>4</v>
      </c>
      <c r="B1356" s="5" t="s">
        <v>10</v>
      </c>
      <c r="C1356" s="7" t="s">
        <v>7</v>
      </c>
      <c r="D1356" s="6" t="s">
        <v>7</v>
      </c>
      <c r="E1356" s="20">
        <v>20584.22</v>
      </c>
      <c r="F1356" s="18">
        <f t="shared" si="32"/>
        <v>23054.326400000002</v>
      </c>
      <c r="G1356" s="12"/>
    </row>
    <row r="1357" spans="1:9" ht="12.75">
      <c r="A1357" s="16">
        <v>5</v>
      </c>
      <c r="B1357" s="5" t="s">
        <v>11</v>
      </c>
      <c r="C1357" s="13">
        <v>16320.78</v>
      </c>
      <c r="D1357" s="12">
        <v>15267.28</v>
      </c>
      <c r="E1357" s="20">
        <v>11601.63</v>
      </c>
      <c r="F1357" s="18">
        <f t="shared" si="32"/>
        <v>12993.8256</v>
      </c>
      <c r="G1357" s="12"/>
    </row>
    <row r="1358" spans="1:9" ht="12.75">
      <c r="A1358" s="16">
        <v>6</v>
      </c>
      <c r="B1358" s="5" t="s">
        <v>12</v>
      </c>
      <c r="C1358" s="13">
        <v>112527.26</v>
      </c>
      <c r="D1358" s="12">
        <v>105263.99</v>
      </c>
      <c r="E1358" s="20">
        <v>183901.86</v>
      </c>
      <c r="F1358" s="18">
        <f t="shared" si="32"/>
        <v>205970.08319999999</v>
      </c>
      <c r="G1358" s="12"/>
    </row>
    <row r="1359" spans="1:9" ht="12.75">
      <c r="A1359" s="16">
        <v>7</v>
      </c>
      <c r="B1359" s="5" t="s">
        <v>13</v>
      </c>
      <c r="C1359" s="13">
        <v>11166.82</v>
      </c>
      <c r="D1359" s="12">
        <v>10446.030000000001</v>
      </c>
      <c r="E1359" s="20">
        <v>16021.84</v>
      </c>
      <c r="F1359" s="18">
        <f t="shared" si="32"/>
        <v>17944.460800000001</v>
      </c>
      <c r="G1359" s="12"/>
    </row>
    <row r="1360" spans="1:9" ht="25.5">
      <c r="A1360" s="16">
        <v>8</v>
      </c>
      <c r="B1360" s="5" t="s">
        <v>14</v>
      </c>
      <c r="C1360" s="13">
        <v>244811.26</v>
      </c>
      <c r="D1360" s="12">
        <v>229009.44</v>
      </c>
      <c r="E1360" s="20">
        <v>281765.73</v>
      </c>
      <c r="F1360" s="18">
        <f t="shared" si="32"/>
        <v>315577.6176</v>
      </c>
      <c r="G1360" s="12"/>
    </row>
    <row r="1361" spans="1:10" ht="38.25">
      <c r="A1361" s="16">
        <v>9</v>
      </c>
      <c r="B1361" s="5" t="s">
        <v>15</v>
      </c>
      <c r="C1361" s="13">
        <v>11166.82</v>
      </c>
      <c r="D1361" s="12">
        <v>10446.030000000001</v>
      </c>
      <c r="E1361" s="20">
        <v>16111.81</v>
      </c>
      <c r="F1361" s="18">
        <f t="shared" si="32"/>
        <v>18045.227200000001</v>
      </c>
      <c r="G1361" s="12"/>
    </row>
    <row r="1362" spans="1:10" ht="12.75">
      <c r="A1362" s="16">
        <v>10</v>
      </c>
      <c r="B1362" s="5" t="s">
        <v>16</v>
      </c>
      <c r="C1362" s="13">
        <v>41231.279999999999</v>
      </c>
      <c r="D1362" s="12">
        <v>38570</v>
      </c>
      <c r="E1362" s="20">
        <v>150</v>
      </c>
      <c r="F1362" s="18">
        <f t="shared" si="32"/>
        <v>168.00000000000003</v>
      </c>
      <c r="G1362" s="12"/>
    </row>
    <row r="1363" spans="1:10" ht="12.75">
      <c r="A1363" s="16">
        <v>11</v>
      </c>
      <c r="B1363" s="5" t="s">
        <v>17</v>
      </c>
      <c r="C1363" s="13">
        <v>273071.74</v>
      </c>
      <c r="D1363" s="12">
        <v>255445.97</v>
      </c>
      <c r="E1363" s="20">
        <v>285668.28999999998</v>
      </c>
      <c r="F1363" s="18">
        <f t="shared" si="32"/>
        <v>319948.48480000003</v>
      </c>
      <c r="G1363" s="12"/>
    </row>
    <row r="1364" spans="1:10" ht="25.5">
      <c r="A1364" s="16">
        <v>12</v>
      </c>
      <c r="B1364" s="5" t="s">
        <v>18</v>
      </c>
      <c r="C1364" s="13">
        <v>1631.98</v>
      </c>
      <c r="D1364" s="12">
        <v>1526.72</v>
      </c>
      <c r="E1364" s="20"/>
      <c r="F1364" s="18">
        <f t="shared" si="32"/>
        <v>0</v>
      </c>
      <c r="G1364" s="12"/>
    </row>
    <row r="1365" spans="1:10" ht="25.5">
      <c r="A1365" s="16">
        <v>13</v>
      </c>
      <c r="B1365" s="5" t="s">
        <v>19</v>
      </c>
      <c r="C1365" s="13">
        <v>19756.759999999998</v>
      </c>
      <c r="D1365" s="12">
        <v>18481.43</v>
      </c>
      <c r="E1365" s="20">
        <v>50506.91</v>
      </c>
      <c r="F1365" s="18">
        <f t="shared" si="32"/>
        <v>56567.739200000011</v>
      </c>
      <c r="G1365" s="12"/>
    </row>
    <row r="1366" spans="1:10" ht="38.25">
      <c r="A1366" s="16">
        <v>14</v>
      </c>
      <c r="B1366" s="5" t="s">
        <v>20</v>
      </c>
      <c r="C1366" s="13">
        <v>11166.82</v>
      </c>
      <c r="D1366" s="12">
        <v>10446.030000000001</v>
      </c>
      <c r="E1366" s="20">
        <v>17018.080000000002</v>
      </c>
      <c r="F1366" s="18">
        <f t="shared" si="32"/>
        <v>19060.249600000003</v>
      </c>
      <c r="G1366" s="12"/>
      <c r="J1366" s="22"/>
    </row>
    <row r="1367" spans="1:10" ht="12.75">
      <c r="A1367" s="16">
        <v>15</v>
      </c>
      <c r="B1367" s="5" t="s">
        <v>21</v>
      </c>
      <c r="C1367" s="13">
        <v>114417.22</v>
      </c>
      <c r="D1367" s="12">
        <v>107031.92</v>
      </c>
      <c r="E1367" s="20">
        <v>85106.89</v>
      </c>
      <c r="F1367" s="18">
        <f t="shared" si="32"/>
        <v>95319.716800000009</v>
      </c>
      <c r="G1367" s="12"/>
    </row>
    <row r="1368" spans="1:10" ht="12.75">
      <c r="A1368" s="9"/>
      <c r="B1368" s="10" t="s">
        <v>22</v>
      </c>
      <c r="C1368" s="13">
        <f>SUM(C1353:C1367)</f>
        <v>858986.53999999992</v>
      </c>
      <c r="D1368" s="13">
        <f>SUM(D1353:D1367)</f>
        <v>803541.92000000016</v>
      </c>
      <c r="E1368" s="13">
        <f>SUM(E1353:E1367)</f>
        <v>970548.97000000009</v>
      </c>
      <c r="F1368" s="13">
        <f>SUM(F1353:F1367)</f>
        <v>1087014.8463999999</v>
      </c>
      <c r="G1368" s="13">
        <f>C1368-F1368</f>
        <v>-228028.3064</v>
      </c>
    </row>
    <row r="1369" spans="1:10" ht="12.75">
      <c r="A1369" s="34"/>
      <c r="B1369" s="38"/>
      <c r="C1369" s="39"/>
      <c r="D1369" s="39"/>
      <c r="E1369" s="39"/>
      <c r="F1369" s="39"/>
      <c r="G1369" s="39"/>
    </row>
    <row r="1370" spans="1:10" ht="12.75">
      <c r="A1370" s="34"/>
      <c r="B1370" s="38"/>
      <c r="C1370" s="39"/>
      <c r="D1370" s="39"/>
      <c r="E1370" s="39"/>
      <c r="F1370" s="39"/>
      <c r="G1370" s="39"/>
    </row>
    <row r="1371" spans="1:10" ht="12.75">
      <c r="A1371" s="34"/>
      <c r="B1371" s="38" t="s">
        <v>27</v>
      </c>
      <c r="C1371" s="39"/>
      <c r="D1371" s="39"/>
      <c r="E1371" s="39"/>
      <c r="F1371" s="39"/>
      <c r="G1371" s="39"/>
    </row>
    <row r="1372" spans="1:10" ht="12.75">
      <c r="A1372" s="34"/>
      <c r="B1372" s="38"/>
      <c r="C1372" s="39"/>
      <c r="D1372" s="39"/>
      <c r="E1372" s="39"/>
      <c r="F1372" s="39"/>
      <c r="G1372" s="39"/>
    </row>
    <row r="1373" spans="1:10" ht="12.75">
      <c r="A1373" s="34"/>
      <c r="B1373" s="38"/>
      <c r="C1373" s="39"/>
      <c r="D1373" s="39"/>
      <c r="E1373" s="39"/>
      <c r="F1373" s="39"/>
      <c r="G1373" s="39"/>
    </row>
    <row r="1374" spans="1:10" ht="12.75">
      <c r="A1374" s="34"/>
      <c r="B1374" s="38"/>
      <c r="C1374" s="39"/>
      <c r="D1374" s="39"/>
      <c r="E1374" s="39"/>
      <c r="F1374" s="39"/>
      <c r="G1374" s="39"/>
    </row>
    <row r="1375" spans="1:10" ht="49.5" customHeight="1">
      <c r="A1375" s="14"/>
      <c r="B1375" s="43" t="s">
        <v>82</v>
      </c>
      <c r="C1375" s="43"/>
      <c r="D1375" s="43"/>
      <c r="E1375" s="43"/>
      <c r="F1375" s="43"/>
      <c r="G1375" s="1"/>
      <c r="H1375" s="1"/>
    </row>
    <row r="1376" spans="1:10" ht="15.75">
      <c r="A1376" s="14" t="s">
        <v>0</v>
      </c>
      <c r="B1376" s="14"/>
      <c r="C1376" s="14"/>
      <c r="D1376" s="14"/>
      <c r="E1376" s="21"/>
      <c r="F1376" s="28"/>
      <c r="G1376" s="1"/>
      <c r="H1376" s="1"/>
    </row>
    <row r="1377" spans="1:10" ht="5.25" customHeight="1">
      <c r="F1377" s="28"/>
    </row>
    <row r="1378" spans="1:10" ht="25.5">
      <c r="A1378" s="2" t="s">
        <v>1</v>
      </c>
      <c r="B1378" s="3" t="s">
        <v>2</v>
      </c>
      <c r="C1378" s="3" t="s">
        <v>3</v>
      </c>
      <c r="D1378" s="3" t="s">
        <v>4</v>
      </c>
      <c r="E1378" s="23" t="s">
        <v>5</v>
      </c>
      <c r="F1378" s="23" t="s">
        <v>5</v>
      </c>
      <c r="G1378" s="3"/>
    </row>
    <row r="1379" spans="1:10" ht="12.75">
      <c r="A1379" s="16">
        <v>1</v>
      </c>
      <c r="B1379" s="5" t="s">
        <v>6</v>
      </c>
      <c r="C1379" s="7" t="s">
        <v>7</v>
      </c>
      <c r="D1379" s="6" t="s">
        <v>7</v>
      </c>
      <c r="E1379" s="20">
        <v>698.51</v>
      </c>
      <c r="F1379" s="18">
        <f>E1379*1.12*1.2</f>
        <v>938.79744000000005</v>
      </c>
      <c r="G1379" s="8"/>
    </row>
    <row r="1380" spans="1:10" ht="12.75">
      <c r="A1380" s="16">
        <v>2</v>
      </c>
      <c r="B1380" s="5" t="s">
        <v>8</v>
      </c>
      <c r="C1380" s="11">
        <v>754.45</v>
      </c>
      <c r="D1380" s="8">
        <v>694.95</v>
      </c>
      <c r="E1380" s="20">
        <v>588.64</v>
      </c>
      <c r="F1380" s="18">
        <f t="shared" ref="F1380:F1391" si="33">E1380*1.12*1.2</f>
        <v>791.13216000000011</v>
      </c>
      <c r="G1380" s="12"/>
    </row>
    <row r="1381" spans="1:10" ht="12.75">
      <c r="A1381" s="16">
        <v>3</v>
      </c>
      <c r="B1381" s="5" t="s">
        <v>9</v>
      </c>
      <c r="C1381" s="7" t="s">
        <v>7</v>
      </c>
      <c r="D1381" s="6" t="s">
        <v>7</v>
      </c>
      <c r="E1381" s="20">
        <v>1059.08</v>
      </c>
      <c r="F1381" s="18">
        <f t="shared" si="33"/>
        <v>1423.4035199999998</v>
      </c>
      <c r="G1381" s="8"/>
    </row>
    <row r="1382" spans="1:10" ht="12.75">
      <c r="A1382" s="16">
        <v>4</v>
      </c>
      <c r="B1382" s="5" t="s">
        <v>10</v>
      </c>
      <c r="C1382" s="7" t="s">
        <v>7</v>
      </c>
      <c r="D1382" s="6" t="s">
        <v>7</v>
      </c>
      <c r="E1382" s="20">
        <v>34845.42</v>
      </c>
      <c r="F1382" s="18">
        <f t="shared" si="33"/>
        <v>46832.244480000001</v>
      </c>
      <c r="G1382" s="12"/>
    </row>
    <row r="1383" spans="1:10" ht="12.75">
      <c r="A1383" s="16">
        <v>5</v>
      </c>
      <c r="B1383" s="5" t="s">
        <v>11</v>
      </c>
      <c r="C1383" s="13">
        <v>15844.97</v>
      </c>
      <c r="D1383" s="12">
        <v>14593.57</v>
      </c>
      <c r="E1383" s="20">
        <v>11214.86</v>
      </c>
      <c r="F1383" s="18">
        <f t="shared" si="33"/>
        <v>15072.771840000001</v>
      </c>
      <c r="G1383" s="12"/>
    </row>
    <row r="1384" spans="1:10" ht="12.75">
      <c r="A1384" s="16">
        <v>6</v>
      </c>
      <c r="B1384" s="5" t="s">
        <v>12</v>
      </c>
      <c r="C1384" s="13">
        <v>103369.81</v>
      </c>
      <c r="D1384" s="12">
        <v>95205.86</v>
      </c>
      <c r="E1384" s="20">
        <v>124903.13</v>
      </c>
      <c r="F1384" s="18">
        <f t="shared" si="33"/>
        <v>167869.80671999999</v>
      </c>
      <c r="G1384" s="12"/>
    </row>
    <row r="1385" spans="1:10" ht="12.75">
      <c r="A1385" s="16">
        <v>7</v>
      </c>
      <c r="B1385" s="5" t="s">
        <v>13</v>
      </c>
      <c r="C1385" s="7" t="s">
        <v>7</v>
      </c>
      <c r="D1385" s="6" t="s">
        <v>7</v>
      </c>
      <c r="E1385" s="20">
        <v>13565.75</v>
      </c>
      <c r="F1385" s="18">
        <f t="shared" si="33"/>
        <v>18232.368000000002</v>
      </c>
      <c r="G1385" s="12"/>
    </row>
    <row r="1386" spans="1:10" ht="25.5">
      <c r="A1386" s="16">
        <v>8</v>
      </c>
      <c r="B1386" s="5" t="s">
        <v>14</v>
      </c>
      <c r="C1386" s="13">
        <v>115442.18</v>
      </c>
      <c r="D1386" s="12">
        <v>106324.76</v>
      </c>
      <c r="E1386" s="20">
        <v>164594.82</v>
      </c>
      <c r="F1386" s="18">
        <f t="shared" si="33"/>
        <v>221215.43808000002</v>
      </c>
      <c r="G1386" s="12"/>
    </row>
    <row r="1387" spans="1:10" ht="38.25">
      <c r="A1387" s="16">
        <v>9</v>
      </c>
      <c r="B1387" s="5" t="s">
        <v>15</v>
      </c>
      <c r="C1387" s="7" t="s">
        <v>7</v>
      </c>
      <c r="D1387" s="6" t="s">
        <v>7</v>
      </c>
      <c r="E1387" s="20">
        <v>86798.61</v>
      </c>
      <c r="F1387" s="18">
        <f t="shared" si="33"/>
        <v>116657.33184000001</v>
      </c>
      <c r="G1387" s="12"/>
    </row>
    <row r="1388" spans="1:10" ht="12.75">
      <c r="A1388" s="16">
        <v>10</v>
      </c>
      <c r="B1388" s="5" t="s">
        <v>17</v>
      </c>
      <c r="C1388" s="13">
        <v>293283.65000000002</v>
      </c>
      <c r="D1388" s="12">
        <v>270120.51</v>
      </c>
      <c r="E1388" s="20">
        <v>277863.99</v>
      </c>
      <c r="F1388" s="18">
        <f t="shared" si="33"/>
        <v>373449.20256000006</v>
      </c>
      <c r="G1388" s="12"/>
    </row>
    <row r="1389" spans="1:10" ht="25.5">
      <c r="A1389" s="16">
        <v>11</v>
      </c>
      <c r="B1389" s="5" t="s">
        <v>18</v>
      </c>
      <c r="C1389" s="42">
        <v>5018.2299999999996</v>
      </c>
      <c r="D1389" s="6" t="s">
        <v>7</v>
      </c>
      <c r="E1389" s="20"/>
      <c r="F1389" s="18">
        <v>5114.54</v>
      </c>
      <c r="G1389" s="12"/>
      <c r="J1389" s="22"/>
    </row>
    <row r="1390" spans="1:10" ht="25.5">
      <c r="A1390" s="16">
        <v>12</v>
      </c>
      <c r="B1390" s="5" t="s">
        <v>19</v>
      </c>
      <c r="C1390" s="7" t="s">
        <v>7</v>
      </c>
      <c r="D1390" s="6" t="s">
        <v>7</v>
      </c>
      <c r="E1390" s="20"/>
      <c r="F1390" s="18">
        <v>507.54</v>
      </c>
      <c r="G1390" s="12"/>
    </row>
    <row r="1391" spans="1:10" ht="38.25">
      <c r="A1391" s="16">
        <v>13</v>
      </c>
      <c r="B1391" s="5" t="s">
        <v>20</v>
      </c>
      <c r="C1391" s="13">
        <v>27162.89</v>
      </c>
      <c r="D1391" s="12">
        <v>25017.61</v>
      </c>
      <c r="E1391" s="20">
        <v>16450.810000000001</v>
      </c>
      <c r="F1391" s="18">
        <f t="shared" si="33"/>
        <v>22109.888640000001</v>
      </c>
      <c r="G1391" s="12"/>
      <c r="I1391" s="24"/>
      <c r="J1391" s="19"/>
    </row>
    <row r="1392" spans="1:10" ht="12.75">
      <c r="A1392" s="16">
        <v>14</v>
      </c>
      <c r="B1392" s="5" t="s">
        <v>21</v>
      </c>
      <c r="C1392" s="13">
        <v>193648.21</v>
      </c>
      <c r="D1392" s="12">
        <v>182975.87</v>
      </c>
      <c r="E1392" s="20">
        <v>131427.35999999999</v>
      </c>
      <c r="F1392" s="18">
        <v>176130.83</v>
      </c>
      <c r="G1392" s="12"/>
    </row>
    <row r="1393" spans="1:10" ht="12.75">
      <c r="A1393" s="9"/>
      <c r="B1393" s="10" t="s">
        <v>22</v>
      </c>
      <c r="C1393" s="13">
        <f>SUM(C1379:C1392)</f>
        <v>754524.39</v>
      </c>
      <c r="D1393" s="13">
        <f>SUM(D1379:D1392)</f>
        <v>694933.13</v>
      </c>
      <c r="E1393" s="13">
        <f>SUM(E1379:E1392)</f>
        <v>864010.9800000001</v>
      </c>
      <c r="F1393" s="13">
        <f>SUM(F1379:F1392)</f>
        <v>1166345.2952800002</v>
      </c>
      <c r="G1393" s="13">
        <f>C1393-F1393</f>
        <v>-411820.90528000018</v>
      </c>
    </row>
    <row r="1394" spans="1:10" ht="12.75">
      <c r="A1394" s="34"/>
      <c r="B1394" s="38"/>
      <c r="C1394" s="39"/>
      <c r="D1394" s="39"/>
      <c r="E1394" s="39"/>
      <c r="F1394" s="39"/>
      <c r="G1394" s="39"/>
      <c r="J1394" s="22"/>
    </row>
    <row r="1395" spans="1:10" ht="12.75">
      <c r="A1395" s="34"/>
      <c r="B1395" s="38"/>
      <c r="C1395" s="39"/>
      <c r="D1395" s="39"/>
      <c r="E1395" s="39"/>
      <c r="F1395" s="39"/>
      <c r="G1395" s="39"/>
    </row>
    <row r="1396" spans="1:10" ht="12.75">
      <c r="A1396" s="34"/>
      <c r="B1396" s="38" t="s">
        <v>27</v>
      </c>
      <c r="C1396" s="39"/>
      <c r="D1396" s="39"/>
      <c r="E1396" s="39"/>
      <c r="F1396" s="39"/>
      <c r="G1396" s="39"/>
    </row>
    <row r="1397" spans="1:10" ht="12.75">
      <c r="A1397" s="34"/>
      <c r="B1397" s="38"/>
      <c r="C1397" s="39"/>
      <c r="D1397" s="39"/>
      <c r="E1397" s="39"/>
      <c r="F1397" s="39"/>
      <c r="G1397" s="39"/>
    </row>
    <row r="1398" spans="1:10" ht="12.75">
      <c r="A1398" s="34"/>
      <c r="B1398" s="38"/>
      <c r="C1398" s="39"/>
      <c r="D1398" s="39"/>
      <c r="E1398" s="39"/>
      <c r="F1398" s="39"/>
      <c r="G1398" s="39"/>
    </row>
    <row r="1399" spans="1:10" ht="12.75">
      <c r="A1399" s="34"/>
      <c r="B1399" s="38"/>
      <c r="C1399" s="39"/>
      <c r="D1399" s="39"/>
      <c r="E1399" s="39"/>
      <c r="F1399" s="39"/>
      <c r="G1399" s="39"/>
    </row>
    <row r="1400" spans="1:10" ht="48.75" customHeight="1">
      <c r="A1400" s="14"/>
      <c r="B1400" s="43" t="s">
        <v>83</v>
      </c>
      <c r="C1400" s="43"/>
      <c r="D1400" s="43"/>
      <c r="E1400" s="43"/>
      <c r="F1400" s="43"/>
      <c r="G1400" s="1"/>
      <c r="H1400" s="1"/>
    </row>
    <row r="1401" spans="1:10" ht="15.75">
      <c r="A1401" s="14" t="s">
        <v>0</v>
      </c>
      <c r="B1401" s="14"/>
      <c r="C1401" s="14"/>
      <c r="D1401" s="14"/>
      <c r="E1401" s="21"/>
      <c r="F1401" s="28"/>
      <c r="G1401" s="1"/>
      <c r="H1401" s="1"/>
    </row>
    <row r="1402" spans="1:10" ht="5.25" customHeight="1">
      <c r="F1402" s="28"/>
    </row>
    <row r="1403" spans="1:10" ht="25.5">
      <c r="A1403" s="2" t="s">
        <v>1</v>
      </c>
      <c r="B1403" s="3" t="s">
        <v>2</v>
      </c>
      <c r="C1403" s="3" t="s">
        <v>3</v>
      </c>
      <c r="D1403" s="3" t="s">
        <v>4</v>
      </c>
      <c r="E1403" s="23" t="s">
        <v>5</v>
      </c>
      <c r="F1403" s="23" t="s">
        <v>5</v>
      </c>
      <c r="G1403" s="3"/>
    </row>
    <row r="1404" spans="1:10" ht="12.75">
      <c r="A1404" s="16">
        <v>1</v>
      </c>
      <c r="B1404" s="5" t="s">
        <v>6</v>
      </c>
      <c r="C1404" s="11">
        <v>130.24</v>
      </c>
      <c r="D1404" s="8">
        <v>127.49</v>
      </c>
      <c r="E1404" s="20">
        <v>136.53</v>
      </c>
      <c r="F1404" s="18">
        <f>E1404*1.12</f>
        <v>152.9136</v>
      </c>
      <c r="G1404" s="8"/>
    </row>
    <row r="1405" spans="1:10" ht="12.75">
      <c r="A1405" s="16">
        <v>2</v>
      </c>
      <c r="B1405" s="5" t="s">
        <v>8</v>
      </c>
      <c r="C1405" s="11">
        <v>130.24</v>
      </c>
      <c r="D1405" s="8">
        <v>127.49</v>
      </c>
      <c r="E1405" s="20">
        <v>400</v>
      </c>
      <c r="F1405" s="18">
        <f>E1405*1.12</f>
        <v>448.00000000000006</v>
      </c>
      <c r="G1405" s="8"/>
    </row>
    <row r="1406" spans="1:10" ht="12.75">
      <c r="A1406" s="16">
        <v>3</v>
      </c>
      <c r="B1406" s="5" t="s">
        <v>9</v>
      </c>
      <c r="C1406" s="7" t="s">
        <v>7</v>
      </c>
      <c r="D1406" s="6" t="s">
        <v>7</v>
      </c>
      <c r="E1406" s="20">
        <v>82.87</v>
      </c>
      <c r="F1406" s="18">
        <f>E1406*1.12</f>
        <v>92.81440000000002</v>
      </c>
      <c r="G1406" s="8"/>
    </row>
    <row r="1407" spans="1:10" ht="12.75">
      <c r="A1407" s="16">
        <v>4</v>
      </c>
      <c r="B1407" s="5" t="s">
        <v>10</v>
      </c>
      <c r="C1407" s="7" t="s">
        <v>7</v>
      </c>
      <c r="D1407" s="6" t="s">
        <v>7</v>
      </c>
      <c r="E1407" s="20">
        <v>6844.91</v>
      </c>
      <c r="F1407" s="18">
        <f t="shared" ref="F1407:F1488" si="34">E1407*1.12</f>
        <v>7666.2992000000004</v>
      </c>
      <c r="G1407" s="12"/>
    </row>
    <row r="1408" spans="1:10" ht="12.75">
      <c r="A1408" s="16">
        <v>5</v>
      </c>
      <c r="B1408" s="5" t="s">
        <v>11</v>
      </c>
      <c r="C1408" s="13">
        <v>2733.72</v>
      </c>
      <c r="D1408" s="12">
        <v>2676.92</v>
      </c>
      <c r="E1408" s="20">
        <v>1546.91</v>
      </c>
      <c r="F1408" s="18">
        <f t="shared" si="34"/>
        <v>1732.5392000000002</v>
      </c>
      <c r="G1408" s="12"/>
    </row>
    <row r="1409" spans="1:10" ht="12.75">
      <c r="A1409" s="16">
        <v>6</v>
      </c>
      <c r="B1409" s="5" t="s">
        <v>12</v>
      </c>
      <c r="C1409" s="13">
        <v>19006.240000000002</v>
      </c>
      <c r="D1409" s="12">
        <v>18611.05</v>
      </c>
      <c r="E1409" s="20">
        <v>38262.33</v>
      </c>
      <c r="F1409" s="18">
        <f t="shared" si="34"/>
        <v>42853.809600000008</v>
      </c>
      <c r="G1409" s="12"/>
      <c r="J1409" s="22"/>
    </row>
    <row r="1410" spans="1:10" ht="12.75">
      <c r="A1410" s="16">
        <v>7</v>
      </c>
      <c r="B1410" s="5" t="s">
        <v>13</v>
      </c>
      <c r="C1410" s="13">
        <v>3254.46</v>
      </c>
      <c r="D1410" s="12">
        <v>3186.84</v>
      </c>
      <c r="E1410" s="20">
        <v>1642.38</v>
      </c>
      <c r="F1410" s="18">
        <f t="shared" si="34"/>
        <v>1839.4656000000002</v>
      </c>
      <c r="G1410" s="12"/>
    </row>
    <row r="1411" spans="1:10" ht="25.5">
      <c r="A1411" s="16">
        <v>8</v>
      </c>
      <c r="B1411" s="5" t="s">
        <v>14</v>
      </c>
      <c r="C1411" s="13">
        <v>22651.200000000001</v>
      </c>
      <c r="D1411" s="12">
        <v>22180.29</v>
      </c>
      <c r="E1411" s="20">
        <v>42943.59</v>
      </c>
      <c r="F1411" s="18">
        <f t="shared" si="34"/>
        <v>48096.820800000001</v>
      </c>
      <c r="G1411" s="12"/>
    </row>
    <row r="1412" spans="1:10" ht="38.25">
      <c r="A1412" s="16">
        <v>9</v>
      </c>
      <c r="B1412" s="5" t="s">
        <v>15</v>
      </c>
      <c r="C1412" s="13">
        <v>3254.46</v>
      </c>
      <c r="D1412" s="12">
        <v>3186.84</v>
      </c>
      <c r="E1412" s="20">
        <v>3442.85</v>
      </c>
      <c r="F1412" s="18">
        <f t="shared" si="34"/>
        <v>3855.9920000000002</v>
      </c>
      <c r="G1412" s="12"/>
    </row>
    <row r="1413" spans="1:10" ht="12.75">
      <c r="A1413" s="16">
        <v>10</v>
      </c>
      <c r="B1413" s="5" t="s">
        <v>16</v>
      </c>
      <c r="C1413" s="13">
        <v>6899.42</v>
      </c>
      <c r="D1413" s="12">
        <v>6756.06</v>
      </c>
      <c r="E1413" s="20" t="s">
        <v>7</v>
      </c>
      <c r="F1413" s="18">
        <v>0</v>
      </c>
      <c r="G1413" s="12"/>
    </row>
    <row r="1414" spans="1:10" ht="12.75">
      <c r="A1414" s="16">
        <v>11</v>
      </c>
      <c r="B1414" s="5" t="s">
        <v>17</v>
      </c>
      <c r="C1414" s="13">
        <v>46005.3</v>
      </c>
      <c r="D1414" s="12">
        <v>45048.92</v>
      </c>
      <c r="E1414" s="20">
        <v>133826.38</v>
      </c>
      <c r="F1414" s="18">
        <f t="shared" si="34"/>
        <v>149885.54560000001</v>
      </c>
      <c r="G1414" s="12"/>
    </row>
    <row r="1415" spans="1:10" ht="25.5">
      <c r="A1415" s="16">
        <v>12</v>
      </c>
      <c r="B1415" s="5" t="s">
        <v>18</v>
      </c>
      <c r="C1415" s="11">
        <v>260.26</v>
      </c>
      <c r="D1415" s="8">
        <v>254.95</v>
      </c>
      <c r="E1415" s="20"/>
      <c r="F1415" s="18">
        <f t="shared" si="34"/>
        <v>0</v>
      </c>
      <c r="G1415" s="8"/>
    </row>
    <row r="1416" spans="1:10" ht="25.5">
      <c r="A1416" s="16">
        <v>13</v>
      </c>
      <c r="B1416" s="5" t="s">
        <v>19</v>
      </c>
      <c r="C1416" s="13">
        <v>3254.46</v>
      </c>
      <c r="D1416" s="12">
        <v>3186.84</v>
      </c>
      <c r="E1416" s="20">
        <v>6742.9</v>
      </c>
      <c r="F1416" s="18">
        <f t="shared" si="34"/>
        <v>7552.0480000000007</v>
      </c>
      <c r="G1416" s="8"/>
    </row>
    <row r="1417" spans="1:10" ht="38.25">
      <c r="A1417" s="16">
        <v>14</v>
      </c>
      <c r="B1417" s="5" t="s">
        <v>20</v>
      </c>
      <c r="C1417" s="13">
        <v>3254.46</v>
      </c>
      <c r="D1417" s="12">
        <v>3186.84</v>
      </c>
      <c r="E1417" s="20">
        <v>2269.08</v>
      </c>
      <c r="F1417" s="18">
        <f t="shared" si="34"/>
        <v>2541.3696</v>
      </c>
      <c r="G1417" s="12"/>
    </row>
    <row r="1418" spans="1:10" ht="12.75">
      <c r="A1418" s="16">
        <v>15</v>
      </c>
      <c r="B1418" s="5" t="s">
        <v>21</v>
      </c>
      <c r="C1418" s="13">
        <v>19344.599999999999</v>
      </c>
      <c r="D1418" s="12">
        <v>18942.37</v>
      </c>
      <c r="E1418" s="20">
        <v>16165.15</v>
      </c>
      <c r="F1418" s="18">
        <f t="shared" si="34"/>
        <v>18104.968000000001</v>
      </c>
      <c r="G1418" s="12"/>
    </row>
    <row r="1419" spans="1:10" ht="12.75">
      <c r="A1419" s="9"/>
      <c r="B1419" s="10" t="s">
        <v>22</v>
      </c>
      <c r="C1419" s="13">
        <f>SUM(C1404:C1418)</f>
        <v>130179.06</v>
      </c>
      <c r="D1419" s="13">
        <f>SUM(D1404:D1418)</f>
        <v>127472.89999999998</v>
      </c>
      <c r="E1419" s="13">
        <f>SUM(E1404:E1418)</f>
        <v>254305.87999999998</v>
      </c>
      <c r="F1419" s="13">
        <f>SUM(F1404:F1418)</f>
        <v>284822.58559999999</v>
      </c>
      <c r="G1419" s="13">
        <f>C1419-F1419</f>
        <v>-154643.52559999999</v>
      </c>
    </row>
    <row r="1420" spans="1:10" ht="12.75">
      <c r="A1420" s="34"/>
      <c r="B1420" s="38"/>
      <c r="C1420" s="39"/>
      <c r="D1420" s="39"/>
      <c r="E1420" s="39"/>
      <c r="F1420" s="39"/>
      <c r="G1420" s="39"/>
    </row>
    <row r="1421" spans="1:10" ht="12.75">
      <c r="A1421" s="34"/>
      <c r="B1421" s="38"/>
      <c r="C1421" s="39"/>
      <c r="D1421" s="39"/>
      <c r="E1421" s="39"/>
      <c r="F1421" s="39"/>
      <c r="G1421" s="39"/>
    </row>
    <row r="1422" spans="1:10" ht="12.75">
      <c r="A1422" s="34"/>
      <c r="B1422" s="38" t="s">
        <v>27</v>
      </c>
      <c r="C1422" s="39"/>
      <c r="D1422" s="39"/>
      <c r="E1422" s="39"/>
      <c r="F1422" s="39"/>
      <c r="G1422" s="39"/>
    </row>
    <row r="1423" spans="1:10" ht="12.75">
      <c r="A1423" s="34"/>
      <c r="B1423" s="38"/>
      <c r="C1423" s="39"/>
      <c r="D1423" s="39"/>
      <c r="E1423" s="39"/>
      <c r="F1423" s="39"/>
      <c r="G1423" s="39"/>
    </row>
    <row r="1424" spans="1:10" ht="12.75">
      <c r="A1424" s="34"/>
      <c r="B1424" s="38"/>
      <c r="C1424" s="39"/>
      <c r="D1424" s="39"/>
      <c r="E1424" s="39"/>
      <c r="F1424" s="39"/>
      <c r="G1424" s="39"/>
    </row>
    <row r="1425" spans="1:8" ht="12.75">
      <c r="A1425" s="34"/>
      <c r="B1425" s="38"/>
      <c r="C1425" s="39"/>
      <c r="D1425" s="39"/>
      <c r="E1425" s="39"/>
      <c r="F1425" s="39"/>
      <c r="G1425" s="39"/>
    </row>
    <row r="1426" spans="1:8" ht="52.5" customHeight="1">
      <c r="A1426" s="14"/>
      <c r="B1426" s="43" t="s">
        <v>84</v>
      </c>
      <c r="C1426" s="43"/>
      <c r="D1426" s="43"/>
      <c r="E1426" s="43"/>
      <c r="F1426" s="43"/>
      <c r="G1426" s="1"/>
      <c r="H1426" s="1"/>
    </row>
    <row r="1427" spans="1:8" ht="15.75">
      <c r="A1427" s="14" t="s">
        <v>0</v>
      </c>
      <c r="B1427" s="14"/>
      <c r="C1427" s="14"/>
      <c r="D1427" s="14"/>
      <c r="E1427" s="21"/>
      <c r="F1427" s="28"/>
      <c r="G1427" s="1"/>
      <c r="H1427" s="1"/>
    </row>
    <row r="1428" spans="1:8" ht="5.25" customHeight="1">
      <c r="F1428" s="27"/>
    </row>
    <row r="1429" spans="1:8" ht="25.5">
      <c r="A1429" s="2" t="s">
        <v>1</v>
      </c>
      <c r="B1429" s="3" t="s">
        <v>2</v>
      </c>
      <c r="C1429" s="3" t="s">
        <v>3</v>
      </c>
      <c r="D1429" s="3" t="s">
        <v>4</v>
      </c>
      <c r="E1429" s="23" t="s">
        <v>5</v>
      </c>
      <c r="F1429" s="23" t="s">
        <v>5</v>
      </c>
      <c r="G1429" s="3"/>
    </row>
    <row r="1430" spans="1:8" ht="12.75">
      <c r="A1430" s="16">
        <v>1</v>
      </c>
      <c r="B1430" s="5" t="s">
        <v>6</v>
      </c>
      <c r="C1430" s="11">
        <v>488.55</v>
      </c>
      <c r="D1430" s="8">
        <v>463.91</v>
      </c>
      <c r="E1430" s="20">
        <v>465.42</v>
      </c>
      <c r="F1430" s="18">
        <f t="shared" si="34"/>
        <v>521.27040000000011</v>
      </c>
      <c r="G1430" s="12"/>
    </row>
    <row r="1431" spans="1:8" ht="12.75">
      <c r="A1431" s="16">
        <v>2</v>
      </c>
      <c r="B1431" s="5" t="s">
        <v>8</v>
      </c>
      <c r="C1431" s="11">
        <v>488.55</v>
      </c>
      <c r="D1431" s="8">
        <v>463.91</v>
      </c>
      <c r="E1431" s="20">
        <v>292.02</v>
      </c>
      <c r="F1431" s="18">
        <f t="shared" si="34"/>
        <v>327.06240000000003</v>
      </c>
      <c r="G1431" s="12"/>
    </row>
    <row r="1432" spans="1:8" ht="12.75">
      <c r="A1432" s="16">
        <v>3</v>
      </c>
      <c r="B1432" s="5" t="s">
        <v>9</v>
      </c>
      <c r="C1432" s="7" t="s">
        <v>7</v>
      </c>
      <c r="D1432" s="6" t="s">
        <v>7</v>
      </c>
      <c r="E1432" s="20">
        <v>156.5</v>
      </c>
      <c r="F1432" s="18">
        <f t="shared" si="34"/>
        <v>175.28000000000003</v>
      </c>
      <c r="G1432" s="8"/>
    </row>
    <row r="1433" spans="1:8" ht="12.75">
      <c r="A1433" s="16">
        <v>4</v>
      </c>
      <c r="B1433" s="5" t="s">
        <v>10</v>
      </c>
      <c r="C1433" s="7" t="s">
        <v>7</v>
      </c>
      <c r="D1433" s="6" t="s">
        <v>7</v>
      </c>
      <c r="E1433" s="20">
        <v>8721.86</v>
      </c>
      <c r="F1433" s="18">
        <f t="shared" si="34"/>
        <v>9768.4832000000024</v>
      </c>
      <c r="G1433" s="12"/>
    </row>
    <row r="1434" spans="1:8" ht="12.75">
      <c r="A1434" s="16">
        <v>5</v>
      </c>
      <c r="B1434" s="5" t="s">
        <v>11</v>
      </c>
      <c r="C1434" s="13">
        <v>9772.68</v>
      </c>
      <c r="D1434" s="12">
        <v>9278.2999999999993</v>
      </c>
      <c r="E1434" s="20">
        <v>5800.79</v>
      </c>
      <c r="F1434" s="18">
        <f t="shared" si="34"/>
        <v>6496.8848000000007</v>
      </c>
      <c r="G1434" s="12"/>
    </row>
    <row r="1435" spans="1:8" ht="12.75">
      <c r="A1435" s="16">
        <v>6</v>
      </c>
      <c r="B1435" s="5" t="s">
        <v>12</v>
      </c>
      <c r="C1435" s="13">
        <v>68896.86</v>
      </c>
      <c r="D1435" s="12">
        <v>65411.82</v>
      </c>
      <c r="E1435" s="20">
        <v>142714.85</v>
      </c>
      <c r="F1435" s="18">
        <f t="shared" si="34"/>
        <v>159840.63200000001</v>
      </c>
      <c r="G1435" s="12"/>
    </row>
    <row r="1436" spans="1:8" ht="12.75">
      <c r="A1436" s="16">
        <v>7</v>
      </c>
      <c r="B1436" s="5" t="s">
        <v>13</v>
      </c>
      <c r="C1436" s="13">
        <v>6352.27</v>
      </c>
      <c r="D1436" s="12">
        <v>6030.88</v>
      </c>
      <c r="E1436" s="20">
        <v>4096.7299999999996</v>
      </c>
      <c r="F1436" s="18">
        <f t="shared" si="34"/>
        <v>4588.3375999999998</v>
      </c>
      <c r="G1436" s="12"/>
    </row>
    <row r="1437" spans="1:8" ht="25.5">
      <c r="A1437" s="16">
        <v>8</v>
      </c>
      <c r="B1437" s="5" t="s">
        <v>14</v>
      </c>
      <c r="C1437" s="13">
        <v>115805.42</v>
      </c>
      <c r="D1437" s="12">
        <v>109947.52</v>
      </c>
      <c r="E1437" s="20">
        <v>131733.31</v>
      </c>
      <c r="F1437" s="18">
        <f t="shared" si="34"/>
        <v>147541.30720000001</v>
      </c>
      <c r="G1437" s="12"/>
    </row>
    <row r="1438" spans="1:8" ht="38.25">
      <c r="A1438" s="16">
        <v>9</v>
      </c>
      <c r="B1438" s="5" t="s">
        <v>15</v>
      </c>
      <c r="C1438" s="13">
        <v>6352.27</v>
      </c>
      <c r="D1438" s="12">
        <v>6030.88</v>
      </c>
      <c r="E1438" s="20">
        <v>8833.7199999999993</v>
      </c>
      <c r="F1438" s="18">
        <f t="shared" si="34"/>
        <v>9893.7664000000004</v>
      </c>
      <c r="G1438" s="12"/>
    </row>
    <row r="1439" spans="1:8" ht="12.75">
      <c r="A1439" s="16">
        <v>10</v>
      </c>
      <c r="B1439" s="5" t="s">
        <v>16</v>
      </c>
      <c r="C1439" s="13">
        <v>24920.19</v>
      </c>
      <c r="D1439" s="12">
        <v>23659.59</v>
      </c>
      <c r="E1439" s="20" t="s">
        <v>7</v>
      </c>
      <c r="F1439" s="18">
        <v>0</v>
      </c>
      <c r="G1439" s="12"/>
    </row>
    <row r="1440" spans="1:8" ht="12.75">
      <c r="A1440" s="16">
        <v>11</v>
      </c>
      <c r="B1440" s="5" t="s">
        <v>17</v>
      </c>
      <c r="C1440" s="13">
        <v>166720.59</v>
      </c>
      <c r="D1440" s="12">
        <v>158287.32</v>
      </c>
      <c r="E1440" s="20">
        <v>189059.13</v>
      </c>
      <c r="F1440" s="18">
        <f t="shared" si="34"/>
        <v>211746.22560000003</v>
      </c>
      <c r="G1440" s="12"/>
    </row>
    <row r="1441" spans="1:10" ht="25.5">
      <c r="A1441" s="16">
        <v>12</v>
      </c>
      <c r="B1441" s="5" t="s">
        <v>18</v>
      </c>
      <c r="C1441" s="11">
        <v>390.87</v>
      </c>
      <c r="D1441" s="8">
        <v>371.12</v>
      </c>
      <c r="E1441" s="20"/>
      <c r="F1441" s="18">
        <f t="shared" si="34"/>
        <v>0</v>
      </c>
      <c r="G1441" s="12"/>
      <c r="J1441" s="22"/>
    </row>
    <row r="1442" spans="1:10" ht="25.5">
      <c r="A1442" s="16">
        <v>13</v>
      </c>
      <c r="B1442" s="5" t="s">
        <v>19</v>
      </c>
      <c r="C1442" s="13">
        <v>12215.84</v>
      </c>
      <c r="D1442" s="12">
        <v>11597.83</v>
      </c>
      <c r="E1442" s="20">
        <v>25267.360000000001</v>
      </c>
      <c r="F1442" s="18">
        <f t="shared" si="34"/>
        <v>28299.443200000005</v>
      </c>
      <c r="G1442" s="12"/>
    </row>
    <row r="1443" spans="1:10" ht="38.25">
      <c r="A1443" s="16">
        <v>14</v>
      </c>
      <c r="B1443" s="5" t="s">
        <v>20</v>
      </c>
      <c r="C1443" s="13">
        <v>6352.27</v>
      </c>
      <c r="D1443" s="12">
        <v>6030.88</v>
      </c>
      <c r="E1443" s="20">
        <v>8509.0499999999993</v>
      </c>
      <c r="F1443" s="18">
        <f t="shared" si="34"/>
        <v>9530.1360000000004</v>
      </c>
      <c r="G1443" s="12"/>
    </row>
    <row r="1444" spans="1:10" ht="12.75">
      <c r="A1444" s="16">
        <v>15</v>
      </c>
      <c r="B1444" s="5" t="s">
        <v>21</v>
      </c>
      <c r="C1444" s="13">
        <v>69873.89</v>
      </c>
      <c r="D1444" s="12">
        <v>66339.63</v>
      </c>
      <c r="E1444" s="20">
        <v>28174.799999999999</v>
      </c>
      <c r="F1444" s="18">
        <f t="shared" si="34"/>
        <v>31555.776000000002</v>
      </c>
      <c r="G1444" s="12"/>
    </row>
    <row r="1445" spans="1:10" ht="12.75">
      <c r="A1445" s="9"/>
      <c r="B1445" s="10" t="s">
        <v>22</v>
      </c>
      <c r="C1445" s="13">
        <f>SUM(C1430:C1444)</f>
        <v>488630.25000000006</v>
      </c>
      <c r="D1445" s="13">
        <f>SUM(D1430:D1444)</f>
        <v>463913.59</v>
      </c>
      <c r="E1445" s="13">
        <f>SUM(E1430:E1444)</f>
        <v>553825.54</v>
      </c>
      <c r="F1445" s="13">
        <f>SUM(F1430:F1444)</f>
        <v>620284.60480000009</v>
      </c>
      <c r="G1445" s="13">
        <f>C1445-F1445</f>
        <v>-131654.35480000003</v>
      </c>
    </row>
    <row r="1446" spans="1:10" ht="12.75">
      <c r="A1446" s="34"/>
      <c r="B1446" s="38"/>
      <c r="C1446" s="39"/>
      <c r="D1446" s="39"/>
      <c r="E1446" s="39"/>
      <c r="F1446" s="39"/>
      <c r="G1446" s="39"/>
    </row>
    <row r="1447" spans="1:10" ht="12.75">
      <c r="A1447" s="34"/>
      <c r="B1447" s="38"/>
      <c r="C1447" s="39"/>
      <c r="D1447" s="39"/>
      <c r="E1447" s="39"/>
      <c r="F1447" s="39"/>
      <c r="G1447" s="39"/>
    </row>
    <row r="1448" spans="1:10" ht="12.75">
      <c r="A1448" s="34"/>
      <c r="B1448" s="38" t="s">
        <v>27</v>
      </c>
      <c r="C1448" s="39"/>
      <c r="D1448" s="39"/>
      <c r="E1448" s="39"/>
      <c r="F1448" s="39"/>
      <c r="G1448" s="39"/>
    </row>
    <row r="1449" spans="1:10" ht="12.75">
      <c r="A1449" s="34"/>
      <c r="B1449" s="38"/>
      <c r="C1449" s="39"/>
      <c r="D1449" s="39"/>
      <c r="E1449" s="39"/>
      <c r="F1449" s="39"/>
      <c r="G1449" s="39"/>
    </row>
    <row r="1450" spans="1:10" ht="12.75">
      <c r="A1450" s="34"/>
      <c r="B1450" s="38"/>
      <c r="C1450" s="39"/>
      <c r="D1450" s="39"/>
      <c r="E1450" s="39"/>
      <c r="F1450" s="39"/>
      <c r="G1450" s="39"/>
    </row>
    <row r="1451" spans="1:10" ht="12.75">
      <c r="A1451" s="34"/>
      <c r="B1451" s="38"/>
      <c r="C1451" s="39"/>
      <c r="D1451" s="39"/>
      <c r="E1451" s="39"/>
      <c r="F1451" s="39"/>
      <c r="G1451" s="39"/>
    </row>
    <row r="1452" spans="1:10" ht="48.75" customHeight="1">
      <c r="A1452" s="14"/>
      <c r="B1452" s="43" t="s">
        <v>85</v>
      </c>
      <c r="C1452" s="43"/>
      <c r="D1452" s="43"/>
      <c r="E1452" s="43"/>
      <c r="F1452" s="43"/>
      <c r="G1452" s="1"/>
      <c r="H1452" s="1"/>
    </row>
    <row r="1453" spans="1:10" ht="15.75">
      <c r="A1453" s="14" t="s">
        <v>0</v>
      </c>
      <c r="B1453" s="14"/>
      <c r="C1453" s="14"/>
      <c r="D1453" s="14"/>
      <c r="E1453" s="21"/>
      <c r="F1453" s="28"/>
      <c r="G1453" s="1"/>
      <c r="H1453" s="1"/>
    </row>
    <row r="1454" spans="1:10" ht="5.25" customHeight="1">
      <c r="F1454" s="28"/>
    </row>
    <row r="1455" spans="1:10" ht="25.5">
      <c r="A1455" s="2" t="s">
        <v>1</v>
      </c>
      <c r="B1455" s="3" t="s">
        <v>2</v>
      </c>
      <c r="C1455" s="3" t="s">
        <v>3</v>
      </c>
      <c r="D1455" s="3" t="s">
        <v>4</v>
      </c>
      <c r="E1455" s="23" t="s">
        <v>5</v>
      </c>
      <c r="F1455" s="23" t="s">
        <v>5</v>
      </c>
      <c r="G1455" s="3"/>
    </row>
    <row r="1456" spans="1:10" ht="12.75">
      <c r="A1456" s="16">
        <v>1</v>
      </c>
      <c r="B1456" s="5" t="s">
        <v>9</v>
      </c>
      <c r="C1456" s="7" t="s">
        <v>7</v>
      </c>
      <c r="D1456" s="6" t="s">
        <v>7</v>
      </c>
      <c r="E1456" s="20">
        <v>75.349999999999994</v>
      </c>
      <c r="F1456" s="18">
        <f t="shared" si="34"/>
        <v>84.391999999999996</v>
      </c>
      <c r="G1456" s="8"/>
    </row>
    <row r="1457" spans="1:11" ht="12.75">
      <c r="A1457" s="16">
        <v>2</v>
      </c>
      <c r="B1457" s="5" t="s">
        <v>10</v>
      </c>
      <c r="C1457" s="7" t="s">
        <v>7</v>
      </c>
      <c r="D1457" s="6" t="s">
        <v>7</v>
      </c>
      <c r="E1457" s="20">
        <v>2319.56</v>
      </c>
      <c r="F1457" s="18">
        <f t="shared" si="34"/>
        <v>2597.9072000000001</v>
      </c>
      <c r="G1457" s="12"/>
    </row>
    <row r="1458" spans="1:11" ht="12.75">
      <c r="A1458" s="16">
        <v>3</v>
      </c>
      <c r="B1458" s="5" t="s">
        <v>11</v>
      </c>
      <c r="C1458" s="13">
        <v>2054.8000000000002</v>
      </c>
      <c r="D1458" s="12">
        <v>1950.18</v>
      </c>
      <c r="E1458" s="20">
        <v>1160.22</v>
      </c>
      <c r="F1458" s="18">
        <f t="shared" si="34"/>
        <v>1299.4464000000003</v>
      </c>
      <c r="G1458" s="12"/>
    </row>
    <row r="1459" spans="1:11" ht="12.75">
      <c r="A1459" s="16">
        <v>4</v>
      </c>
      <c r="B1459" s="5" t="s">
        <v>12</v>
      </c>
      <c r="C1459" s="13">
        <v>17778.419999999998</v>
      </c>
      <c r="D1459" s="12">
        <v>16873.509999999998</v>
      </c>
      <c r="E1459" s="20">
        <v>28847.4</v>
      </c>
      <c r="F1459" s="18">
        <f t="shared" si="34"/>
        <v>32309.088000000003</v>
      </c>
      <c r="G1459" s="12"/>
    </row>
    <row r="1460" spans="1:11" ht="12.75">
      <c r="A1460" s="16">
        <v>5</v>
      </c>
      <c r="B1460" s="5" t="s">
        <v>13</v>
      </c>
      <c r="C1460" s="13">
        <v>4913.7</v>
      </c>
      <c r="D1460" s="12">
        <v>4663.53</v>
      </c>
      <c r="E1460" s="20">
        <v>26707.41</v>
      </c>
      <c r="F1460" s="18">
        <f t="shared" si="34"/>
        <v>29912.299200000001</v>
      </c>
      <c r="G1460" s="12"/>
    </row>
    <row r="1461" spans="1:11" ht="25.5">
      <c r="A1461" s="16">
        <v>6</v>
      </c>
      <c r="B1461" s="5" t="s">
        <v>14</v>
      </c>
      <c r="C1461" s="13">
        <v>10631.28</v>
      </c>
      <c r="D1461" s="12">
        <v>10090.16</v>
      </c>
      <c r="E1461" s="20">
        <v>18239.88</v>
      </c>
      <c r="F1461" s="18">
        <f t="shared" si="34"/>
        <v>20428.665600000004</v>
      </c>
      <c r="G1461" s="12"/>
    </row>
    <row r="1462" spans="1:11" ht="38.25">
      <c r="A1462" s="16">
        <v>7</v>
      </c>
      <c r="B1462" s="5" t="s">
        <v>15</v>
      </c>
      <c r="C1462" s="13">
        <v>2501.4</v>
      </c>
      <c r="D1462" s="12">
        <v>2374.15</v>
      </c>
      <c r="E1462" s="20">
        <v>2053.12</v>
      </c>
      <c r="F1462" s="18">
        <f t="shared" si="34"/>
        <v>2299.4944</v>
      </c>
      <c r="G1462" s="12"/>
    </row>
    <row r="1463" spans="1:11" ht="12.75">
      <c r="A1463" s="16">
        <v>8</v>
      </c>
      <c r="B1463" s="5" t="s">
        <v>16</v>
      </c>
      <c r="C1463" s="13">
        <v>4735.0600000000004</v>
      </c>
      <c r="D1463" s="12">
        <v>4493.96</v>
      </c>
      <c r="E1463" s="20" t="s">
        <v>7</v>
      </c>
      <c r="F1463" s="18">
        <v>0</v>
      </c>
      <c r="G1463" s="12"/>
    </row>
    <row r="1464" spans="1:11" ht="12.75">
      <c r="A1464" s="16">
        <v>9</v>
      </c>
      <c r="B1464" s="5" t="s">
        <v>17</v>
      </c>
      <c r="C1464" s="13">
        <v>41980.4</v>
      </c>
      <c r="D1464" s="12">
        <v>39843.47</v>
      </c>
      <c r="E1464" s="20">
        <v>88367.3</v>
      </c>
      <c r="F1464" s="18">
        <f t="shared" si="34"/>
        <v>98971.376000000018</v>
      </c>
      <c r="G1464" s="12"/>
    </row>
    <row r="1465" spans="1:11" ht="25.5">
      <c r="A1465" s="16">
        <v>10</v>
      </c>
      <c r="B1465" s="5" t="s">
        <v>18</v>
      </c>
      <c r="C1465" s="11">
        <v>276.98</v>
      </c>
      <c r="D1465" s="8">
        <v>262.86</v>
      </c>
      <c r="E1465" s="20"/>
      <c r="F1465" s="18">
        <f t="shared" si="34"/>
        <v>0</v>
      </c>
      <c r="G1465" s="8"/>
      <c r="K1465" s="22"/>
    </row>
    <row r="1466" spans="1:11" ht="25.5">
      <c r="A1466" s="16">
        <v>11</v>
      </c>
      <c r="B1466" s="5" t="s">
        <v>19</v>
      </c>
      <c r="C1466" s="13">
        <v>2233.44</v>
      </c>
      <c r="D1466" s="12">
        <v>2119.7600000000002</v>
      </c>
      <c r="E1466" s="20">
        <v>5060.76</v>
      </c>
      <c r="F1466" s="18">
        <f t="shared" si="34"/>
        <v>5668.0512000000008</v>
      </c>
      <c r="G1466" s="12"/>
    </row>
    <row r="1467" spans="1:11" ht="38.25">
      <c r="A1467" s="16">
        <v>12</v>
      </c>
      <c r="B1467" s="5" t="s">
        <v>20</v>
      </c>
      <c r="C1467" s="13">
        <v>2233.44</v>
      </c>
      <c r="D1467" s="12">
        <v>2119.84</v>
      </c>
      <c r="E1467" s="20">
        <v>1701.78</v>
      </c>
      <c r="F1467" s="18">
        <f t="shared" si="34"/>
        <v>1905.9936000000002</v>
      </c>
      <c r="G1467" s="12"/>
    </row>
    <row r="1468" spans="1:11" ht="12.75">
      <c r="A1468" s="16">
        <v>13</v>
      </c>
      <c r="B1468" s="5" t="s">
        <v>21</v>
      </c>
      <c r="C1468" s="7" t="s">
        <v>7</v>
      </c>
      <c r="D1468" s="6" t="s">
        <v>7</v>
      </c>
      <c r="E1468" s="20">
        <v>12928.19</v>
      </c>
      <c r="F1468" s="18">
        <f t="shared" si="34"/>
        <v>14479.572800000002</v>
      </c>
      <c r="G1468" s="12"/>
    </row>
    <row r="1469" spans="1:11" ht="12.75">
      <c r="A1469" s="9"/>
      <c r="B1469" s="10" t="s">
        <v>22</v>
      </c>
      <c r="C1469" s="13">
        <f>SUM(C1456:C1468)</f>
        <v>89338.92</v>
      </c>
      <c r="D1469" s="13">
        <f>SUM(D1456:D1468)</f>
        <v>84791.419999999984</v>
      </c>
      <c r="E1469" s="13">
        <f>SUM(E1456:E1468)</f>
        <v>187460.97</v>
      </c>
      <c r="F1469" s="13">
        <f>SUM(F1456:F1468)</f>
        <v>209956.28640000001</v>
      </c>
      <c r="G1469" s="13">
        <f>C1469-F1469</f>
        <v>-120617.36640000001</v>
      </c>
    </row>
    <row r="1470" spans="1:11" ht="12.75">
      <c r="A1470" s="34"/>
      <c r="B1470" s="38"/>
      <c r="C1470" s="39"/>
      <c r="D1470" s="39"/>
      <c r="E1470" s="39"/>
      <c r="F1470" s="39"/>
      <c r="G1470" s="39"/>
    </row>
    <row r="1471" spans="1:11" ht="12.75">
      <c r="A1471" s="34"/>
      <c r="B1471" s="38"/>
      <c r="C1471" s="39"/>
      <c r="D1471" s="39"/>
      <c r="E1471" s="39"/>
      <c r="F1471" s="39"/>
      <c r="G1471" s="39"/>
    </row>
    <row r="1472" spans="1:11" ht="12.75">
      <c r="A1472" s="34"/>
      <c r="B1472" s="38" t="s">
        <v>27</v>
      </c>
      <c r="C1472" s="39"/>
      <c r="D1472" s="39"/>
      <c r="E1472" s="39"/>
      <c r="F1472" s="39"/>
      <c r="G1472" s="39"/>
    </row>
    <row r="1473" spans="1:10" ht="12.75">
      <c r="A1473" s="34"/>
      <c r="B1473" s="38"/>
      <c r="C1473" s="39"/>
      <c r="D1473" s="39"/>
      <c r="E1473" s="39"/>
      <c r="F1473" s="39"/>
      <c r="G1473" s="39"/>
    </row>
    <row r="1474" spans="1:10" ht="12.75">
      <c r="A1474" s="34"/>
      <c r="B1474" s="38"/>
      <c r="C1474" s="39"/>
      <c r="D1474" s="39"/>
      <c r="E1474" s="39"/>
      <c r="F1474" s="39"/>
      <c r="G1474" s="39"/>
    </row>
    <row r="1475" spans="1:10" ht="12.75">
      <c r="A1475" s="34"/>
      <c r="B1475" s="38"/>
      <c r="C1475" s="39"/>
      <c r="D1475" s="39"/>
      <c r="E1475" s="39"/>
      <c r="F1475" s="39"/>
      <c r="G1475" s="39"/>
    </row>
    <row r="1476" spans="1:10" ht="49.5" customHeight="1">
      <c r="A1476" s="14"/>
      <c r="B1476" s="43" t="s">
        <v>86</v>
      </c>
      <c r="C1476" s="43"/>
      <c r="D1476" s="43"/>
      <c r="E1476" s="43"/>
      <c r="F1476" s="43"/>
      <c r="G1476" s="1"/>
      <c r="H1476" s="1"/>
    </row>
    <row r="1477" spans="1:10" ht="15.75">
      <c r="A1477" s="14" t="s">
        <v>0</v>
      </c>
      <c r="B1477" s="14"/>
      <c r="C1477" s="14"/>
      <c r="D1477" s="14"/>
      <c r="E1477" s="21"/>
      <c r="F1477" s="28"/>
      <c r="G1477" s="1"/>
      <c r="H1477" s="1"/>
    </row>
    <row r="1478" spans="1:10" ht="5.25" customHeight="1">
      <c r="F1478" s="28"/>
    </row>
    <row r="1479" spans="1:10" ht="25.5">
      <c r="A1479" s="2" t="s">
        <v>1</v>
      </c>
      <c r="B1479" s="3" t="s">
        <v>2</v>
      </c>
      <c r="C1479" s="3" t="s">
        <v>3</v>
      </c>
      <c r="D1479" s="3" t="s">
        <v>4</v>
      </c>
      <c r="E1479" s="23" t="s">
        <v>5</v>
      </c>
      <c r="F1479" s="23" t="s">
        <v>5</v>
      </c>
      <c r="G1479" s="3"/>
    </row>
    <row r="1480" spans="1:10" ht="12.75">
      <c r="A1480" s="16">
        <v>1</v>
      </c>
      <c r="B1480" s="5" t="s">
        <v>9</v>
      </c>
      <c r="C1480" s="7" t="s">
        <v>7</v>
      </c>
      <c r="D1480" s="6" t="s">
        <v>7</v>
      </c>
      <c r="E1480" s="20">
        <v>87.76</v>
      </c>
      <c r="F1480" s="18">
        <f t="shared" si="34"/>
        <v>98.291200000000018</v>
      </c>
      <c r="G1480" s="8"/>
    </row>
    <row r="1481" spans="1:10" ht="12.75">
      <c r="A1481" s="16">
        <v>2</v>
      </c>
      <c r="B1481" s="5" t="s">
        <v>10</v>
      </c>
      <c r="C1481" s="7" t="s">
        <v>7</v>
      </c>
      <c r="D1481" s="6" t="s">
        <v>7</v>
      </c>
      <c r="E1481" s="20">
        <v>2847.24</v>
      </c>
      <c r="F1481" s="18">
        <f t="shared" si="34"/>
        <v>3188.9088000000002</v>
      </c>
      <c r="G1481" s="12"/>
    </row>
    <row r="1482" spans="1:10" ht="12.75">
      <c r="A1482" s="16">
        <v>3</v>
      </c>
      <c r="B1482" s="5" t="s">
        <v>11</v>
      </c>
      <c r="C1482" s="13">
        <v>2337.06</v>
      </c>
      <c r="D1482" s="12">
        <v>2033.75</v>
      </c>
      <c r="E1482" s="20">
        <v>1546.91</v>
      </c>
      <c r="F1482" s="18">
        <f t="shared" si="34"/>
        <v>1732.5392000000002</v>
      </c>
      <c r="G1482" s="12"/>
    </row>
    <row r="1483" spans="1:10" ht="12.75">
      <c r="A1483" s="16">
        <v>4</v>
      </c>
      <c r="B1483" s="5" t="s">
        <v>12</v>
      </c>
      <c r="C1483" s="13">
        <v>20621.04</v>
      </c>
      <c r="D1483" s="12">
        <v>17945.09</v>
      </c>
      <c r="E1483" s="20">
        <v>37939.699999999997</v>
      </c>
      <c r="F1483" s="18">
        <f t="shared" si="34"/>
        <v>42492.464</v>
      </c>
      <c r="G1483" s="12"/>
    </row>
    <row r="1484" spans="1:10" ht="12.75">
      <c r="A1484" s="16">
        <v>5</v>
      </c>
      <c r="B1484" s="5" t="s">
        <v>13</v>
      </c>
      <c r="C1484" s="13">
        <v>6736.18</v>
      </c>
      <c r="D1484" s="12">
        <v>5862.04</v>
      </c>
      <c r="E1484" s="20">
        <v>2728.48</v>
      </c>
      <c r="F1484" s="18">
        <f t="shared" si="34"/>
        <v>3055.8976000000002</v>
      </c>
      <c r="G1484" s="12"/>
    </row>
    <row r="1485" spans="1:10" ht="25.5">
      <c r="A1485" s="16">
        <v>6</v>
      </c>
      <c r="B1485" s="5" t="s">
        <v>14</v>
      </c>
      <c r="C1485" s="13">
        <v>12235.08</v>
      </c>
      <c r="D1485" s="12">
        <v>10647.43</v>
      </c>
      <c r="E1485" s="20">
        <v>14641.36</v>
      </c>
      <c r="F1485" s="18">
        <f t="shared" si="34"/>
        <v>16398.323200000003</v>
      </c>
      <c r="G1485" s="12"/>
    </row>
    <row r="1486" spans="1:10" ht="38.25">
      <c r="A1486" s="16">
        <v>7</v>
      </c>
      <c r="B1486" s="5" t="s">
        <v>15</v>
      </c>
      <c r="C1486" s="13">
        <v>2887.06</v>
      </c>
      <c r="D1486" s="12">
        <v>2512.34</v>
      </c>
      <c r="E1486" s="20">
        <v>718.8</v>
      </c>
      <c r="F1486" s="18">
        <f t="shared" si="34"/>
        <v>805.05600000000004</v>
      </c>
      <c r="G1486" s="12"/>
    </row>
    <row r="1487" spans="1:10" ht="12.75">
      <c r="A1487" s="16">
        <v>8</v>
      </c>
      <c r="B1487" s="5" t="s">
        <v>16</v>
      </c>
      <c r="C1487" s="13">
        <v>5498.9</v>
      </c>
      <c r="D1487" s="12">
        <v>4785.38</v>
      </c>
      <c r="E1487" s="20" t="s">
        <v>7</v>
      </c>
      <c r="F1487" s="18">
        <v>0</v>
      </c>
      <c r="G1487" s="12"/>
    </row>
    <row r="1488" spans="1:10" ht="12.75">
      <c r="A1488" s="16">
        <v>9</v>
      </c>
      <c r="B1488" s="5" t="s">
        <v>17</v>
      </c>
      <c r="C1488" s="13">
        <v>48775.76</v>
      </c>
      <c r="D1488" s="12">
        <v>42446.1</v>
      </c>
      <c r="E1488" s="20">
        <v>102277.79</v>
      </c>
      <c r="F1488" s="18">
        <f t="shared" si="34"/>
        <v>114551.12480000001</v>
      </c>
      <c r="G1488" s="12"/>
      <c r="J1488" s="22"/>
    </row>
    <row r="1489" spans="1:8" ht="25.5">
      <c r="A1489" s="16">
        <v>10</v>
      </c>
      <c r="B1489" s="5" t="s">
        <v>18</v>
      </c>
      <c r="C1489" s="11">
        <v>165</v>
      </c>
      <c r="D1489" s="8">
        <v>143.54</v>
      </c>
      <c r="E1489" s="20"/>
      <c r="F1489" s="18">
        <f>E1489*1.12</f>
        <v>0</v>
      </c>
      <c r="G1489" s="8"/>
    </row>
    <row r="1490" spans="1:8" ht="25.5">
      <c r="A1490" s="16">
        <v>11</v>
      </c>
      <c r="B1490" s="5" t="s">
        <v>19</v>
      </c>
      <c r="C1490" s="13">
        <v>2612.06</v>
      </c>
      <c r="D1490" s="12">
        <v>2273.04</v>
      </c>
      <c r="E1490" s="20">
        <v>6735.16</v>
      </c>
      <c r="F1490" s="18">
        <f>E1490*1.12</f>
        <v>7543.3792000000003</v>
      </c>
      <c r="G1490" s="12"/>
    </row>
    <row r="1491" spans="1:8" ht="38.25">
      <c r="A1491" s="16">
        <v>12</v>
      </c>
      <c r="B1491" s="5" t="s">
        <v>20</v>
      </c>
      <c r="C1491" s="13">
        <v>2612.06</v>
      </c>
      <c r="D1491" s="12">
        <v>2273.04</v>
      </c>
      <c r="E1491" s="20">
        <v>2269.08</v>
      </c>
      <c r="F1491" s="18">
        <f>E1491*1.12</f>
        <v>2541.3696</v>
      </c>
      <c r="G1491" s="12"/>
    </row>
    <row r="1492" spans="1:8" ht="12.75">
      <c r="A1492" s="16">
        <v>13</v>
      </c>
      <c r="B1492" s="5" t="s">
        <v>21</v>
      </c>
      <c r="C1492" s="13">
        <v>32306.34</v>
      </c>
      <c r="D1492" s="12">
        <v>28113.95</v>
      </c>
      <c r="E1492" s="20">
        <v>15092.79</v>
      </c>
      <c r="F1492" s="18">
        <f>E1492*1.12</f>
        <v>16903.924800000004</v>
      </c>
      <c r="G1492" s="12"/>
    </row>
    <row r="1493" spans="1:8" ht="12.75">
      <c r="A1493" s="9"/>
      <c r="B1493" s="10" t="s">
        <v>22</v>
      </c>
      <c r="C1493" s="13">
        <f>SUM(C1480:C1492)</f>
        <v>136786.54</v>
      </c>
      <c r="D1493" s="13">
        <f>SUM(D1480:D1492)</f>
        <v>119035.69999999997</v>
      </c>
      <c r="E1493" s="13">
        <f>SUM(E1480:E1492)</f>
        <v>186885.07</v>
      </c>
      <c r="F1493" s="13">
        <f>SUM(F1480:F1492)</f>
        <v>209311.27840000001</v>
      </c>
      <c r="G1493" s="13">
        <f>C1493-F1493</f>
        <v>-72524.738400000002</v>
      </c>
    </row>
    <row r="1494" spans="1:8" ht="12.75">
      <c r="A1494" s="34"/>
      <c r="B1494" s="38"/>
      <c r="C1494" s="39"/>
      <c r="D1494" s="39"/>
      <c r="E1494" s="39"/>
      <c r="F1494" s="39"/>
      <c r="G1494" s="39"/>
    </row>
    <row r="1495" spans="1:8" ht="12.75">
      <c r="A1495" s="34"/>
      <c r="B1495" s="38"/>
      <c r="C1495" s="39"/>
      <c r="D1495" s="39"/>
      <c r="E1495" s="39"/>
      <c r="F1495" s="39"/>
      <c r="G1495" s="39"/>
    </row>
    <row r="1496" spans="1:8" ht="12.75">
      <c r="A1496" s="34"/>
      <c r="B1496" s="38" t="s">
        <v>27</v>
      </c>
      <c r="C1496" s="39"/>
      <c r="D1496" s="39"/>
      <c r="E1496" s="39"/>
      <c r="F1496" s="39"/>
      <c r="G1496" s="39"/>
    </row>
    <row r="1497" spans="1:8" ht="12.75">
      <c r="A1497" s="34"/>
      <c r="B1497" s="38"/>
      <c r="C1497" s="39"/>
      <c r="D1497" s="39"/>
      <c r="E1497" s="39"/>
      <c r="F1497" s="39"/>
      <c r="G1497" s="39"/>
    </row>
    <row r="1498" spans="1:8" ht="12.75">
      <c r="A1498" s="34"/>
      <c r="B1498" s="38"/>
      <c r="C1498" s="39"/>
      <c r="D1498" s="39"/>
      <c r="E1498" s="39"/>
      <c r="F1498" s="39"/>
      <c r="G1498" s="39"/>
    </row>
    <row r="1499" spans="1:8" ht="12.75">
      <c r="A1499" s="34"/>
      <c r="B1499" s="38"/>
      <c r="C1499" s="39"/>
      <c r="D1499" s="39"/>
      <c r="E1499" s="39"/>
      <c r="F1499" s="39"/>
      <c r="G1499" s="39"/>
    </row>
    <row r="1500" spans="1:8" ht="47.25" customHeight="1">
      <c r="A1500" s="14"/>
      <c r="B1500" s="43" t="s">
        <v>87</v>
      </c>
      <c r="C1500" s="43"/>
      <c r="D1500" s="43"/>
      <c r="E1500" s="43"/>
      <c r="F1500" s="43"/>
      <c r="G1500" s="1"/>
      <c r="H1500" s="1"/>
    </row>
    <row r="1501" spans="1:8" ht="15.75">
      <c r="A1501" s="14" t="s">
        <v>0</v>
      </c>
      <c r="B1501" s="14"/>
      <c r="C1501" s="14"/>
      <c r="D1501" s="14"/>
      <c r="E1501" s="21"/>
      <c r="F1501" s="28"/>
      <c r="G1501" s="1"/>
      <c r="H1501" s="1"/>
    </row>
    <row r="1502" spans="1:8" ht="5.25" customHeight="1">
      <c r="F1502" s="28"/>
    </row>
    <row r="1503" spans="1:8" ht="25.5">
      <c r="A1503" s="2" t="s">
        <v>1</v>
      </c>
      <c r="B1503" s="3" t="s">
        <v>2</v>
      </c>
      <c r="C1503" s="3" t="s">
        <v>3</v>
      </c>
      <c r="D1503" s="3" t="s">
        <v>4</v>
      </c>
      <c r="E1503" s="23" t="s">
        <v>5</v>
      </c>
      <c r="F1503" s="23" t="s">
        <v>5</v>
      </c>
      <c r="G1503" s="3"/>
    </row>
    <row r="1504" spans="1:8" ht="12.75">
      <c r="A1504" s="16">
        <v>1</v>
      </c>
      <c r="B1504" s="5" t="s">
        <v>6</v>
      </c>
      <c r="C1504" s="11">
        <v>795.81</v>
      </c>
      <c r="D1504" s="8">
        <v>744.68</v>
      </c>
      <c r="E1504" s="20">
        <v>166.64</v>
      </c>
      <c r="F1504" s="18">
        <f>E1504*1.12*1.2</f>
        <v>223.96415999999999</v>
      </c>
      <c r="G1504" s="12"/>
    </row>
    <row r="1505" spans="1:10" ht="12.75">
      <c r="A1505" s="16">
        <v>2</v>
      </c>
      <c r="B1505" s="5" t="s">
        <v>8</v>
      </c>
      <c r="C1505" s="11">
        <v>795.81</v>
      </c>
      <c r="D1505" s="8">
        <v>744.68</v>
      </c>
      <c r="E1505" s="20">
        <v>393.08</v>
      </c>
      <c r="F1505" s="18">
        <f t="shared" ref="F1505:F1518" si="35">E1505*1.12*1.2</f>
        <v>528.29952000000003</v>
      </c>
      <c r="G1505" s="12"/>
    </row>
    <row r="1506" spans="1:10" ht="12.75">
      <c r="A1506" s="16">
        <v>3</v>
      </c>
      <c r="B1506" s="5" t="s">
        <v>9</v>
      </c>
      <c r="C1506" s="7" t="s">
        <v>7</v>
      </c>
      <c r="D1506" s="6" t="s">
        <v>7</v>
      </c>
      <c r="E1506" s="20">
        <v>362.46</v>
      </c>
      <c r="F1506" s="18">
        <f t="shared" si="35"/>
        <v>487.14623999999998</v>
      </c>
      <c r="G1506" s="8"/>
    </row>
    <row r="1507" spans="1:10" ht="12.75">
      <c r="A1507" s="16">
        <v>4</v>
      </c>
      <c r="B1507" s="5" t="s">
        <v>10</v>
      </c>
      <c r="C1507" s="7" t="s">
        <v>7</v>
      </c>
      <c r="D1507" s="6" t="s">
        <v>7</v>
      </c>
      <c r="E1507" s="20">
        <v>13092.83</v>
      </c>
      <c r="F1507" s="18">
        <f t="shared" si="35"/>
        <v>17596.76352</v>
      </c>
      <c r="G1507" s="12"/>
    </row>
    <row r="1508" spans="1:10" ht="12.75">
      <c r="A1508" s="16">
        <v>5</v>
      </c>
      <c r="B1508" s="5" t="s">
        <v>11</v>
      </c>
      <c r="C1508" s="13">
        <v>15120.68</v>
      </c>
      <c r="D1508" s="12">
        <v>14149.18</v>
      </c>
      <c r="E1508" s="20">
        <v>10016.98</v>
      </c>
      <c r="F1508" s="18">
        <f t="shared" si="35"/>
        <v>13462.821120000001</v>
      </c>
      <c r="G1508" s="12"/>
    </row>
    <row r="1509" spans="1:10" ht="12.75">
      <c r="A1509" s="16">
        <v>6</v>
      </c>
      <c r="B1509" s="5" t="s">
        <v>12</v>
      </c>
      <c r="C1509" s="13">
        <v>104253.37</v>
      </c>
      <c r="D1509" s="12">
        <v>97554.880000000005</v>
      </c>
      <c r="E1509" s="20">
        <v>20622.419999999998</v>
      </c>
      <c r="F1509" s="18">
        <f t="shared" si="35"/>
        <v>27716.532480000002</v>
      </c>
      <c r="G1509" s="12"/>
    </row>
    <row r="1510" spans="1:10" ht="12.75">
      <c r="A1510" s="16">
        <v>7</v>
      </c>
      <c r="B1510" s="5" t="s">
        <v>13</v>
      </c>
      <c r="C1510" s="13">
        <v>11141.59</v>
      </c>
      <c r="D1510" s="12">
        <v>10425.719999999999</v>
      </c>
      <c r="E1510" s="20">
        <v>7121.91</v>
      </c>
      <c r="F1510" s="18">
        <f t="shared" si="35"/>
        <v>9571.8470400000006</v>
      </c>
      <c r="G1510" s="12"/>
    </row>
    <row r="1511" spans="1:10" ht="25.5">
      <c r="A1511" s="16">
        <v>8</v>
      </c>
      <c r="B1511" s="5" t="s">
        <v>14</v>
      </c>
      <c r="C1511" s="13">
        <v>226014.89</v>
      </c>
      <c r="D1511" s="12">
        <v>211492.97</v>
      </c>
      <c r="E1511" s="20">
        <v>186258.15</v>
      </c>
      <c r="F1511" s="18">
        <f t="shared" si="35"/>
        <v>250330.95360000001</v>
      </c>
      <c r="G1511" s="12"/>
    </row>
    <row r="1512" spans="1:10" ht="38.25">
      <c r="A1512" s="16">
        <v>9</v>
      </c>
      <c r="B1512" s="5" t="s">
        <v>15</v>
      </c>
      <c r="C1512" s="13">
        <v>11141.59</v>
      </c>
      <c r="D1512" s="12">
        <v>10425.719999999999</v>
      </c>
      <c r="E1512" s="20">
        <v>1970.95</v>
      </c>
      <c r="F1512" s="18">
        <f t="shared" si="35"/>
        <v>2648.9568000000004</v>
      </c>
      <c r="G1512" s="12"/>
      <c r="J1512" s="22"/>
    </row>
    <row r="1513" spans="1:10" ht="12.75">
      <c r="A1513" s="16">
        <v>10</v>
      </c>
      <c r="B1513" s="5" t="s">
        <v>16</v>
      </c>
      <c r="C1513" s="13">
        <v>38199.67</v>
      </c>
      <c r="D1513" s="12">
        <v>35745.269999999997</v>
      </c>
      <c r="E1513" s="20" t="s">
        <v>7</v>
      </c>
      <c r="F1513" s="18">
        <v>0</v>
      </c>
      <c r="G1513" s="12"/>
    </row>
    <row r="1514" spans="1:10" ht="12.75">
      <c r="A1514" s="16">
        <v>11</v>
      </c>
      <c r="B1514" s="5" t="s">
        <v>17</v>
      </c>
      <c r="C1514" s="13">
        <v>251640.51</v>
      </c>
      <c r="D1514" s="12">
        <v>235472.1</v>
      </c>
      <c r="E1514" s="20">
        <v>227539.07</v>
      </c>
      <c r="F1514" s="18">
        <f t="shared" si="35"/>
        <v>305812.51008000004</v>
      </c>
      <c r="G1514" s="12"/>
    </row>
    <row r="1515" spans="1:10" ht="25.5">
      <c r="A1515" s="16">
        <v>12</v>
      </c>
      <c r="B1515" s="5" t="s">
        <v>18</v>
      </c>
      <c r="C1515" s="13">
        <v>1432.51</v>
      </c>
      <c r="D1515" s="12">
        <v>1340.46</v>
      </c>
      <c r="E1515" s="20"/>
      <c r="F1515" s="18">
        <f t="shared" si="35"/>
        <v>0</v>
      </c>
      <c r="G1515" s="12"/>
    </row>
    <row r="1516" spans="1:10" ht="25.5">
      <c r="A1516" s="16">
        <v>13</v>
      </c>
      <c r="B1516" s="5" t="s">
        <v>19</v>
      </c>
      <c r="C1516" s="13">
        <v>18304.05</v>
      </c>
      <c r="D1516" s="12">
        <v>17127.93</v>
      </c>
      <c r="E1516" s="20">
        <v>40701.22</v>
      </c>
      <c r="F1516" s="18">
        <f t="shared" si="35"/>
        <v>54702.439680000003</v>
      </c>
      <c r="G1516" s="8"/>
    </row>
    <row r="1517" spans="1:10" ht="38.25">
      <c r="A1517" s="16">
        <v>14</v>
      </c>
      <c r="B1517" s="5" t="s">
        <v>20</v>
      </c>
      <c r="C1517" s="13">
        <v>11141.59</v>
      </c>
      <c r="D1517" s="12">
        <v>10425.719999999999</v>
      </c>
      <c r="E1517" s="20">
        <v>13614.47</v>
      </c>
      <c r="F1517" s="18">
        <f t="shared" si="35"/>
        <v>18297.847679999999</v>
      </c>
      <c r="G1517" s="12"/>
    </row>
    <row r="1518" spans="1:10" ht="12.75">
      <c r="A1518" s="16">
        <v>15</v>
      </c>
      <c r="B1518" s="5" t="s">
        <v>21</v>
      </c>
      <c r="C1518" s="13">
        <v>105845.04</v>
      </c>
      <c r="D1518" s="12">
        <v>99044.29</v>
      </c>
      <c r="E1518" s="20">
        <v>76402.09</v>
      </c>
      <c r="F1518" s="18">
        <f t="shared" si="35"/>
        <v>102684.40896</v>
      </c>
      <c r="G1518" s="12"/>
    </row>
    <row r="1519" spans="1:10" ht="12.75">
      <c r="A1519" s="9"/>
      <c r="B1519" s="10" t="s">
        <v>22</v>
      </c>
      <c r="C1519" s="13">
        <f>SUM(C1504:C1518)</f>
        <v>795827.1100000001</v>
      </c>
      <c r="D1519" s="13">
        <f>SUM(D1504:D1518)</f>
        <v>744693.6</v>
      </c>
      <c r="E1519" s="13">
        <f>SUM(E1504:E1518)</f>
        <v>598262.2699999999</v>
      </c>
      <c r="F1519" s="13">
        <f>SUM(F1504:F1518)</f>
        <v>804064.49088000006</v>
      </c>
      <c r="G1519" s="13">
        <f>C1519-F1519</f>
        <v>-8237.3808799999533</v>
      </c>
    </row>
    <row r="1520" spans="1:10" ht="12.75">
      <c r="A1520" s="34"/>
      <c r="B1520" s="38"/>
      <c r="C1520" s="39"/>
      <c r="D1520" s="39"/>
      <c r="E1520" s="39"/>
      <c r="F1520" s="39"/>
      <c r="G1520" s="39"/>
    </row>
    <row r="1521" spans="1:8" ht="12.75">
      <c r="A1521" s="34"/>
      <c r="B1521" s="38"/>
      <c r="C1521" s="39"/>
      <c r="D1521" s="39"/>
      <c r="E1521" s="39"/>
      <c r="F1521" s="39"/>
      <c r="G1521" s="39"/>
    </row>
    <row r="1522" spans="1:8" ht="12.75">
      <c r="A1522" s="34"/>
      <c r="B1522" s="38" t="s">
        <v>27</v>
      </c>
      <c r="C1522" s="39"/>
      <c r="D1522" s="39"/>
      <c r="E1522" s="39"/>
      <c r="F1522" s="39"/>
      <c r="G1522" s="39"/>
    </row>
    <row r="1523" spans="1:8" ht="12.75">
      <c r="A1523" s="34"/>
      <c r="B1523" s="38"/>
      <c r="C1523" s="39"/>
      <c r="D1523" s="39"/>
      <c r="E1523" s="39"/>
      <c r="F1523" s="39"/>
      <c r="G1523" s="39"/>
    </row>
    <row r="1524" spans="1:8" ht="12.75">
      <c r="A1524" s="34"/>
      <c r="B1524" s="38"/>
      <c r="C1524" s="39"/>
      <c r="D1524" s="39"/>
      <c r="E1524" s="39"/>
      <c r="F1524" s="39"/>
      <c r="G1524" s="39"/>
    </row>
    <row r="1525" spans="1:8" ht="12.75">
      <c r="A1525" s="34"/>
      <c r="B1525" s="38"/>
      <c r="C1525" s="39"/>
      <c r="D1525" s="39"/>
      <c r="E1525" s="39"/>
      <c r="F1525" s="39"/>
      <c r="G1525" s="39"/>
    </row>
    <row r="1526" spans="1:8" ht="57.75" customHeight="1">
      <c r="A1526" s="14"/>
      <c r="B1526" s="43" t="s">
        <v>88</v>
      </c>
      <c r="C1526" s="43"/>
      <c r="D1526" s="43"/>
      <c r="E1526" s="43"/>
      <c r="F1526" s="43"/>
      <c r="G1526" s="1"/>
      <c r="H1526" s="1"/>
    </row>
    <row r="1527" spans="1:8" ht="15.75">
      <c r="A1527" s="14" t="s">
        <v>0</v>
      </c>
      <c r="B1527" s="14"/>
      <c r="C1527" s="14"/>
      <c r="D1527" s="14"/>
      <c r="E1527" s="21"/>
      <c r="F1527" s="28"/>
      <c r="G1527" s="1"/>
      <c r="H1527" s="1"/>
    </row>
    <row r="1528" spans="1:8" ht="5.25" customHeight="1">
      <c r="F1528" s="28"/>
    </row>
    <row r="1529" spans="1:8" ht="25.5">
      <c r="A1529" s="2" t="s">
        <v>1</v>
      </c>
      <c r="B1529" s="3" t="s">
        <v>2</v>
      </c>
      <c r="C1529" s="3" t="s">
        <v>3</v>
      </c>
      <c r="D1529" s="3" t="s">
        <v>4</v>
      </c>
      <c r="E1529" s="23" t="s">
        <v>5</v>
      </c>
      <c r="F1529" s="23" t="s">
        <v>5</v>
      </c>
      <c r="G1529" s="3"/>
    </row>
    <row r="1530" spans="1:8" ht="12.75">
      <c r="A1530" s="16">
        <v>1</v>
      </c>
      <c r="B1530" s="5" t="s">
        <v>6</v>
      </c>
      <c r="C1530" s="7" t="s">
        <v>7</v>
      </c>
      <c r="D1530" s="6" t="s">
        <v>7</v>
      </c>
      <c r="E1530" s="20">
        <v>308.45999999999998</v>
      </c>
      <c r="F1530" s="18">
        <f>E1530*1.12*1.2</f>
        <v>414.57024000000001</v>
      </c>
      <c r="G1530" s="8"/>
    </row>
    <row r="1531" spans="1:8" ht="12.75">
      <c r="A1531" s="16">
        <v>2</v>
      </c>
      <c r="B1531" s="5" t="s">
        <v>8</v>
      </c>
      <c r="C1531" s="11">
        <v>897.6</v>
      </c>
      <c r="D1531" s="8">
        <v>799.65</v>
      </c>
      <c r="E1531" s="20">
        <v>665.92</v>
      </c>
      <c r="F1531" s="18">
        <f t="shared" ref="F1531:F1547" si="36">E1531*1.12*1.2</f>
        <v>894.99648000000002</v>
      </c>
      <c r="G1531" s="12"/>
    </row>
    <row r="1532" spans="1:8" ht="12.75">
      <c r="A1532" s="16">
        <v>3</v>
      </c>
      <c r="B1532" s="5" t="s">
        <v>26</v>
      </c>
      <c r="C1532" s="7" t="s">
        <v>7</v>
      </c>
      <c r="D1532" s="6" t="s">
        <v>7</v>
      </c>
      <c r="E1532" s="20">
        <v>5400</v>
      </c>
      <c r="F1532" s="18">
        <f t="shared" si="36"/>
        <v>7257.6000000000013</v>
      </c>
      <c r="G1532" s="12"/>
    </row>
    <row r="1533" spans="1:8" ht="12.75">
      <c r="A1533" s="16">
        <v>4</v>
      </c>
      <c r="B1533" s="5" t="s">
        <v>25</v>
      </c>
      <c r="C1533" s="13">
        <v>81675.86</v>
      </c>
      <c r="D1533" s="12">
        <v>72767.41</v>
      </c>
      <c r="E1533" s="20">
        <v>9175.44</v>
      </c>
      <c r="F1533" s="18">
        <f t="shared" si="36"/>
        <v>12331.791360000001</v>
      </c>
      <c r="G1533" s="12"/>
    </row>
    <row r="1534" spans="1:8" ht="12.75">
      <c r="A1534" s="16">
        <v>5</v>
      </c>
      <c r="B1534" s="5" t="s">
        <v>9</v>
      </c>
      <c r="C1534" s="7" t="s">
        <v>7</v>
      </c>
      <c r="D1534" s="6" t="s">
        <v>7</v>
      </c>
      <c r="E1534" s="20">
        <v>173.74</v>
      </c>
      <c r="F1534" s="18">
        <f t="shared" si="36"/>
        <v>233.50656000000001</v>
      </c>
      <c r="G1534" s="8"/>
    </row>
    <row r="1535" spans="1:8" ht="12.75">
      <c r="A1535" s="16">
        <v>6</v>
      </c>
      <c r="B1535" s="5" t="s">
        <v>10</v>
      </c>
      <c r="C1535" s="7" t="s">
        <v>7</v>
      </c>
      <c r="D1535" s="6" t="s">
        <v>7</v>
      </c>
      <c r="E1535" s="20">
        <v>11991.11</v>
      </c>
      <c r="F1535" s="18">
        <f t="shared" si="36"/>
        <v>16116.051840000002</v>
      </c>
      <c r="G1535" s="12"/>
    </row>
    <row r="1536" spans="1:8" ht="12.75">
      <c r="A1536" s="16">
        <v>7</v>
      </c>
      <c r="B1536" s="5" t="s">
        <v>11</v>
      </c>
      <c r="C1536" s="13">
        <v>14360.52</v>
      </c>
      <c r="D1536" s="12">
        <v>12794.29</v>
      </c>
      <c r="E1536" s="20">
        <v>8507.86</v>
      </c>
      <c r="F1536" s="18">
        <f t="shared" si="36"/>
        <v>11434.563840000003</v>
      </c>
      <c r="G1536" s="12"/>
    </row>
    <row r="1537" spans="1:11" ht="12.75">
      <c r="A1537" s="16">
        <v>8</v>
      </c>
      <c r="B1537" s="5" t="s">
        <v>12</v>
      </c>
      <c r="C1537" s="13">
        <v>96933.98</v>
      </c>
      <c r="D1537" s="12">
        <v>86361.29</v>
      </c>
      <c r="E1537" s="20">
        <v>108640.06</v>
      </c>
      <c r="F1537" s="18">
        <f t="shared" si="36"/>
        <v>146012.24064</v>
      </c>
      <c r="G1537" s="12"/>
    </row>
    <row r="1538" spans="1:11" ht="12.75">
      <c r="A1538" s="16">
        <v>9</v>
      </c>
      <c r="B1538" s="5" t="s">
        <v>13</v>
      </c>
      <c r="C1538" s="13">
        <v>24233.46</v>
      </c>
      <c r="D1538" s="12">
        <v>21590.35</v>
      </c>
      <c r="E1538" s="20">
        <v>14485.26</v>
      </c>
      <c r="F1538" s="18">
        <f t="shared" si="36"/>
        <v>19468.189440000002</v>
      </c>
      <c r="G1538" s="12"/>
    </row>
    <row r="1539" spans="1:11" ht="25.5">
      <c r="A1539" s="16">
        <v>10</v>
      </c>
      <c r="B1539" s="5" t="s">
        <v>14</v>
      </c>
      <c r="C1539" s="13">
        <v>209126.06</v>
      </c>
      <c r="D1539" s="12">
        <v>186316.53</v>
      </c>
      <c r="E1539" s="20">
        <v>113043.4</v>
      </c>
      <c r="F1539" s="18">
        <f t="shared" si="36"/>
        <v>151930.3296</v>
      </c>
      <c r="G1539" s="12"/>
    </row>
    <row r="1540" spans="1:11" ht="38.25">
      <c r="A1540" s="16">
        <v>11</v>
      </c>
      <c r="B1540" s="5" t="s">
        <v>15</v>
      </c>
      <c r="C1540" s="13">
        <v>24233.46</v>
      </c>
      <c r="D1540" s="12">
        <v>21590.35</v>
      </c>
      <c r="E1540" s="20">
        <v>20806.689999999999</v>
      </c>
      <c r="F1540" s="18">
        <f t="shared" si="36"/>
        <v>27964.191360000001</v>
      </c>
      <c r="G1540" s="12"/>
    </row>
    <row r="1541" spans="1:11" ht="12.75">
      <c r="A1541" s="16">
        <v>12</v>
      </c>
      <c r="B1541" s="5" t="s">
        <v>16</v>
      </c>
      <c r="C1541" s="13">
        <v>35003.870000000003</v>
      </c>
      <c r="D1541" s="12">
        <v>31186.03</v>
      </c>
      <c r="E1541" s="20">
        <v>4059.51</v>
      </c>
      <c r="F1541" s="18">
        <f t="shared" si="36"/>
        <v>5455.9814400000005</v>
      </c>
      <c r="G1541" s="12"/>
    </row>
    <row r="1542" spans="1:11" ht="12.75">
      <c r="A1542" s="16">
        <v>13</v>
      </c>
      <c r="B1542" s="5" t="s">
        <v>17</v>
      </c>
      <c r="C1542" s="13">
        <v>234346.87</v>
      </c>
      <c r="D1542" s="12">
        <v>208786.47</v>
      </c>
      <c r="E1542" s="20">
        <v>207893.3</v>
      </c>
      <c r="F1542" s="18">
        <f t="shared" si="36"/>
        <v>279408.59519999998</v>
      </c>
      <c r="G1542" s="12"/>
    </row>
    <row r="1543" spans="1:11" ht="25.5">
      <c r="A1543" s="16">
        <v>14</v>
      </c>
      <c r="B1543" s="5" t="s">
        <v>18</v>
      </c>
      <c r="C1543" s="11">
        <v>807.86</v>
      </c>
      <c r="D1543" s="8">
        <v>719.7</v>
      </c>
      <c r="E1543" s="20"/>
      <c r="F1543" s="18">
        <f t="shared" si="36"/>
        <v>0</v>
      </c>
      <c r="G1543" s="12"/>
    </row>
    <row r="1544" spans="1:11" ht="25.5">
      <c r="A1544" s="16">
        <v>15</v>
      </c>
      <c r="B1544" s="5" t="s">
        <v>19</v>
      </c>
      <c r="C1544" s="13">
        <v>17053.14</v>
      </c>
      <c r="D1544" s="12">
        <v>15193.19</v>
      </c>
      <c r="E1544" s="20">
        <v>38230.57</v>
      </c>
      <c r="F1544" s="18">
        <f t="shared" si="36"/>
        <v>51381.886080000004</v>
      </c>
      <c r="G1544" s="12"/>
    </row>
    <row r="1545" spans="1:11" ht="38.25">
      <c r="A1545" s="16">
        <v>16</v>
      </c>
      <c r="B1545" s="5" t="s">
        <v>20</v>
      </c>
      <c r="C1545" s="13">
        <v>23335.95</v>
      </c>
      <c r="D1545" s="12">
        <v>20790.68</v>
      </c>
      <c r="E1545" s="20">
        <v>12479.93</v>
      </c>
      <c r="F1545" s="18">
        <f t="shared" si="36"/>
        <v>16773.02592</v>
      </c>
      <c r="G1545" s="12"/>
    </row>
    <row r="1546" spans="1:11" ht="12.75">
      <c r="A1546" s="16">
        <v>17</v>
      </c>
      <c r="B1546" s="5" t="s">
        <v>21</v>
      </c>
      <c r="C1546" s="13">
        <v>97831.49</v>
      </c>
      <c r="D1546" s="12">
        <v>87160.93</v>
      </c>
      <c r="E1546" s="20">
        <v>65143.8</v>
      </c>
      <c r="F1546" s="18">
        <f t="shared" si="36"/>
        <v>87553.267200000017</v>
      </c>
      <c r="G1546" s="12"/>
      <c r="K1546" s="22"/>
    </row>
    <row r="1547" spans="1:11" ht="12.75">
      <c r="A1547" s="16">
        <v>18</v>
      </c>
      <c r="B1547" s="5" t="s">
        <v>23</v>
      </c>
      <c r="C1547" s="13">
        <v>37696.519999999997</v>
      </c>
      <c r="D1547" s="12">
        <v>33584.86</v>
      </c>
      <c r="E1547" s="20">
        <v>139768.95999999999</v>
      </c>
      <c r="F1547" s="18">
        <f t="shared" si="36"/>
        <v>187849.48223999998</v>
      </c>
      <c r="G1547" s="12"/>
      <c r="K1547" s="22"/>
    </row>
    <row r="1548" spans="1:11" ht="12.75">
      <c r="A1548" s="9"/>
      <c r="B1548" s="10" t="s">
        <v>22</v>
      </c>
      <c r="C1548" s="13">
        <f>SUM(C1530:C1547)</f>
        <v>897536.6399999999</v>
      </c>
      <c r="D1548" s="13">
        <f>SUM(D1530:D1547)</f>
        <v>799641.72999999986</v>
      </c>
      <c r="E1548" s="13">
        <f>SUM(E1530:E1547)</f>
        <v>760774.01</v>
      </c>
      <c r="F1548" s="13">
        <f>SUM(F1530:F1547)</f>
        <v>1022480.2694399999</v>
      </c>
      <c r="G1548" s="13">
        <f>C1548-F1548</f>
        <v>-124943.62944000005</v>
      </c>
    </row>
    <row r="1549" spans="1:11" ht="12.75">
      <c r="A1549" s="34"/>
      <c r="B1549" s="38"/>
      <c r="C1549" s="39"/>
      <c r="D1549" s="39"/>
      <c r="E1549" s="39"/>
      <c r="F1549" s="39"/>
      <c r="G1549" s="39"/>
    </row>
    <row r="1550" spans="1:11" ht="12.75">
      <c r="A1550" s="34"/>
      <c r="B1550" s="38"/>
      <c r="C1550" s="39"/>
      <c r="D1550" s="39"/>
      <c r="E1550" s="39"/>
      <c r="F1550" s="39"/>
      <c r="G1550" s="39"/>
    </row>
    <row r="1551" spans="1:11" ht="12.75">
      <c r="A1551" s="34"/>
      <c r="B1551" s="38" t="s">
        <v>27</v>
      </c>
      <c r="C1551" s="39"/>
      <c r="D1551" s="39"/>
      <c r="E1551" s="39"/>
      <c r="F1551" s="39"/>
      <c r="G1551" s="39"/>
    </row>
    <row r="1552" spans="1:11" ht="12.75">
      <c r="A1552" s="34"/>
      <c r="B1552" s="38"/>
      <c r="C1552" s="39"/>
      <c r="D1552" s="39"/>
      <c r="E1552" s="39"/>
      <c r="F1552" s="39"/>
      <c r="G1552" s="39"/>
    </row>
    <row r="1553" spans="1:8" ht="12.75">
      <c r="A1553" s="34"/>
      <c r="B1553" s="38"/>
      <c r="C1553" s="39"/>
      <c r="D1553" s="39"/>
      <c r="E1553" s="39"/>
      <c r="F1553" s="39"/>
      <c r="G1553" s="39"/>
    </row>
    <row r="1554" spans="1:8" ht="12.75">
      <c r="A1554" s="34"/>
      <c r="B1554" s="38"/>
      <c r="C1554" s="39"/>
      <c r="D1554" s="39"/>
      <c r="E1554" s="39"/>
      <c r="F1554" s="39"/>
      <c r="G1554" s="39"/>
    </row>
    <row r="1555" spans="1:8" ht="53.25" customHeight="1">
      <c r="A1555" s="14"/>
      <c r="B1555" s="43" t="s">
        <v>89</v>
      </c>
      <c r="C1555" s="43"/>
      <c r="D1555" s="43"/>
      <c r="E1555" s="43"/>
      <c r="F1555" s="43"/>
      <c r="G1555" s="1"/>
      <c r="H1555" s="1"/>
    </row>
    <row r="1556" spans="1:8" ht="15.75">
      <c r="A1556" s="14" t="s">
        <v>0</v>
      </c>
      <c r="B1556" s="14"/>
      <c r="C1556" s="14"/>
      <c r="D1556" s="14"/>
      <c r="E1556" s="21"/>
      <c r="F1556" s="28"/>
      <c r="G1556" s="1"/>
      <c r="H1556" s="1"/>
    </row>
    <row r="1557" spans="1:8" ht="5.25" customHeight="1">
      <c r="F1557" s="28"/>
    </row>
    <row r="1558" spans="1:8" ht="25.5">
      <c r="A1558" s="2" t="s">
        <v>1</v>
      </c>
      <c r="B1558" s="3" t="s">
        <v>2</v>
      </c>
      <c r="C1558" s="3" t="s">
        <v>3</v>
      </c>
      <c r="D1558" s="3" t="s">
        <v>4</v>
      </c>
      <c r="E1558" s="23" t="s">
        <v>5</v>
      </c>
      <c r="F1558" s="23" t="s">
        <v>5</v>
      </c>
      <c r="G1558" s="3"/>
    </row>
    <row r="1559" spans="1:8" ht="12.75">
      <c r="A1559" s="16">
        <v>1</v>
      </c>
      <c r="B1559" s="5" t="s">
        <v>6</v>
      </c>
      <c r="C1559" s="11">
        <v>164.12</v>
      </c>
      <c r="D1559" s="8">
        <v>152.93</v>
      </c>
      <c r="E1559" s="20">
        <v>16.059999999999999</v>
      </c>
      <c r="F1559" s="18">
        <f t="shared" ref="F1559:F1567" si="37">E1559*1.12</f>
        <v>17.987200000000001</v>
      </c>
      <c r="G1559" s="8"/>
    </row>
    <row r="1560" spans="1:8" ht="12.75">
      <c r="A1560" s="16">
        <v>2</v>
      </c>
      <c r="B1560" s="5" t="s">
        <v>8</v>
      </c>
      <c r="C1560" s="11">
        <v>164.12</v>
      </c>
      <c r="D1560" s="8">
        <v>152.93</v>
      </c>
      <c r="E1560" s="20">
        <v>28</v>
      </c>
      <c r="F1560" s="18">
        <f t="shared" si="37"/>
        <v>31.360000000000003</v>
      </c>
      <c r="G1560" s="8"/>
    </row>
    <row r="1561" spans="1:8" ht="12.75">
      <c r="A1561" s="16">
        <v>3</v>
      </c>
      <c r="B1561" s="5" t="s">
        <v>9</v>
      </c>
      <c r="C1561" s="7" t="s">
        <v>7</v>
      </c>
      <c r="D1561" s="6" t="s">
        <v>7</v>
      </c>
      <c r="E1561" s="20">
        <v>116.07</v>
      </c>
      <c r="F1561" s="18">
        <f t="shared" si="37"/>
        <v>129.9984</v>
      </c>
      <c r="G1561" s="8"/>
    </row>
    <row r="1562" spans="1:8" ht="12.75">
      <c r="A1562" s="16">
        <v>4</v>
      </c>
      <c r="B1562" s="5" t="s">
        <v>10</v>
      </c>
      <c r="C1562" s="7" t="s">
        <v>7</v>
      </c>
      <c r="D1562" s="6" t="s">
        <v>7</v>
      </c>
      <c r="E1562" s="20">
        <v>2935.59</v>
      </c>
      <c r="F1562" s="18">
        <f t="shared" si="37"/>
        <v>3287.8608000000004</v>
      </c>
      <c r="G1562" s="12"/>
    </row>
    <row r="1563" spans="1:8" ht="12.75">
      <c r="A1563" s="16">
        <v>5</v>
      </c>
      <c r="B1563" s="5" t="s">
        <v>11</v>
      </c>
      <c r="C1563" s="13">
        <v>3281.88</v>
      </c>
      <c r="D1563" s="12">
        <v>3058.59</v>
      </c>
      <c r="E1563" s="20">
        <v>1933.61</v>
      </c>
      <c r="F1563" s="18">
        <f t="shared" si="37"/>
        <v>2165.6432</v>
      </c>
      <c r="G1563" s="12"/>
    </row>
    <row r="1564" spans="1:8" ht="12.75">
      <c r="A1564" s="16">
        <v>6</v>
      </c>
      <c r="B1564" s="5" t="s">
        <v>12</v>
      </c>
      <c r="C1564" s="13">
        <v>22480.18</v>
      </c>
      <c r="D1564" s="12">
        <v>20951.45</v>
      </c>
      <c r="E1564" s="20">
        <v>47852.01</v>
      </c>
      <c r="F1564" s="18">
        <f t="shared" si="37"/>
        <v>53594.251200000006</v>
      </c>
      <c r="G1564" s="12"/>
    </row>
    <row r="1565" spans="1:8" ht="12.75">
      <c r="A1565" s="16">
        <v>7</v>
      </c>
      <c r="B1565" s="5" t="s">
        <v>13</v>
      </c>
      <c r="C1565" s="13">
        <v>3445.8</v>
      </c>
      <c r="D1565" s="12">
        <v>3211.53</v>
      </c>
      <c r="E1565" s="20">
        <v>362.57</v>
      </c>
      <c r="F1565" s="18">
        <f t="shared" si="37"/>
        <v>406.07840000000004</v>
      </c>
      <c r="G1565" s="12"/>
    </row>
    <row r="1566" spans="1:8" ht="25.5">
      <c r="A1566" s="16">
        <v>8</v>
      </c>
      <c r="B1566" s="5" t="s">
        <v>14</v>
      </c>
      <c r="C1566" s="13">
        <v>37904.620000000003</v>
      </c>
      <c r="D1566" s="12">
        <v>35326.92</v>
      </c>
      <c r="E1566" s="20">
        <v>23722.9</v>
      </c>
      <c r="F1566" s="18">
        <f t="shared" si="37"/>
        <v>26569.648000000005</v>
      </c>
      <c r="G1566" s="12"/>
    </row>
    <row r="1567" spans="1:8" ht="38.25">
      <c r="A1567" s="16">
        <v>9</v>
      </c>
      <c r="B1567" s="5" t="s">
        <v>15</v>
      </c>
      <c r="C1567" s="13">
        <v>3445.8</v>
      </c>
      <c r="D1567" s="12">
        <v>3211.53</v>
      </c>
      <c r="E1567" s="20">
        <v>2809.1</v>
      </c>
      <c r="F1567" s="18">
        <f t="shared" si="37"/>
        <v>3146.192</v>
      </c>
      <c r="G1567" s="12"/>
    </row>
    <row r="1568" spans="1:8" ht="12.75">
      <c r="A1568" s="16">
        <v>10</v>
      </c>
      <c r="B1568" s="5" t="s">
        <v>16</v>
      </c>
      <c r="C1568" s="13">
        <v>8204.4</v>
      </c>
      <c r="D1568" s="12">
        <v>7646.49</v>
      </c>
      <c r="E1568" s="20" t="s">
        <v>7</v>
      </c>
      <c r="F1568" s="18">
        <v>0</v>
      </c>
      <c r="G1568" s="12"/>
    </row>
    <row r="1569" spans="1:11" ht="12.75">
      <c r="A1569" s="16">
        <v>11</v>
      </c>
      <c r="B1569" s="5" t="s">
        <v>17</v>
      </c>
      <c r="C1569" s="13">
        <v>54559.7</v>
      </c>
      <c r="D1569" s="12">
        <v>50849.34</v>
      </c>
      <c r="E1569" s="20">
        <v>70887</v>
      </c>
      <c r="F1569" s="18">
        <f>E1569*1.12</f>
        <v>79393.440000000002</v>
      </c>
      <c r="G1569" s="12"/>
    </row>
    <row r="1570" spans="1:11" ht="25.5">
      <c r="A1570" s="16">
        <v>12</v>
      </c>
      <c r="B1570" s="5" t="s">
        <v>18</v>
      </c>
      <c r="C1570" s="11">
        <v>246.08</v>
      </c>
      <c r="D1570" s="8">
        <v>229.4</v>
      </c>
      <c r="E1570" s="20">
        <v>885.86</v>
      </c>
      <c r="F1570" s="18">
        <f t="shared" ref="F1570:F1651" si="38">E1570*1.12</f>
        <v>992.16320000000007</v>
      </c>
      <c r="G1570" s="8"/>
      <c r="K1570" s="22"/>
    </row>
    <row r="1571" spans="1:11" ht="25.5">
      <c r="A1571" s="16">
        <v>13</v>
      </c>
      <c r="B1571" s="5" t="s">
        <v>19</v>
      </c>
      <c r="C1571" s="13">
        <v>3938.18</v>
      </c>
      <c r="D1571" s="12">
        <v>3670.32</v>
      </c>
      <c r="E1571" s="20">
        <v>8735.19</v>
      </c>
      <c r="F1571" s="18">
        <f t="shared" si="38"/>
        <v>9783.4128000000019</v>
      </c>
      <c r="G1571" s="8"/>
    </row>
    <row r="1572" spans="1:11" ht="38.25">
      <c r="A1572" s="16">
        <v>14</v>
      </c>
      <c r="B1572" s="5" t="s">
        <v>20</v>
      </c>
      <c r="C1572" s="13">
        <v>3445.8</v>
      </c>
      <c r="D1572" s="12">
        <v>3211.53</v>
      </c>
      <c r="E1572" s="20">
        <v>2836.31</v>
      </c>
      <c r="F1572" s="18">
        <f t="shared" si="38"/>
        <v>3176.6672000000003</v>
      </c>
      <c r="G1572" s="12"/>
    </row>
    <row r="1573" spans="1:11" ht="12.75">
      <c r="A1573" s="16">
        <v>15</v>
      </c>
      <c r="B1573" s="5" t="s">
        <v>21</v>
      </c>
      <c r="C1573" s="13">
        <v>22808.62</v>
      </c>
      <c r="D1573" s="12">
        <v>21257.41</v>
      </c>
      <c r="E1573" s="20">
        <v>20474.68</v>
      </c>
      <c r="F1573" s="18">
        <f t="shared" si="38"/>
        <v>22931.641600000003</v>
      </c>
      <c r="G1573" s="12"/>
    </row>
    <row r="1574" spans="1:11" ht="12.75">
      <c r="A1574" s="9"/>
      <c r="B1574" s="10" t="s">
        <v>22</v>
      </c>
      <c r="C1574" s="13">
        <f>SUM(C1559:C1573)</f>
        <v>164089.29999999996</v>
      </c>
      <c r="D1574" s="13">
        <f>SUM(D1559:D1573)</f>
        <v>152930.37000000002</v>
      </c>
      <c r="E1574" s="13">
        <f>SUM(E1559:E1573)</f>
        <v>183594.94999999998</v>
      </c>
      <c r="F1574" s="13">
        <f>SUM(F1559:F1573)</f>
        <v>205626.34400000001</v>
      </c>
      <c r="G1574" s="13">
        <f>C1574-F1574</f>
        <v>-41537.044000000053</v>
      </c>
    </row>
    <row r="1575" spans="1:11" ht="12.75">
      <c r="A1575" s="34"/>
      <c r="B1575" s="38"/>
      <c r="C1575" s="39"/>
      <c r="D1575" s="39"/>
      <c r="E1575" s="39"/>
      <c r="F1575" s="39"/>
      <c r="G1575" s="39"/>
    </row>
    <row r="1576" spans="1:11" ht="12.75">
      <c r="A1576" s="34"/>
      <c r="B1576" s="38"/>
      <c r="C1576" s="39"/>
      <c r="D1576" s="39"/>
      <c r="E1576" s="39"/>
      <c r="F1576" s="39"/>
      <c r="G1576" s="39"/>
    </row>
    <row r="1577" spans="1:11" ht="12.75">
      <c r="A1577" s="34"/>
      <c r="B1577" s="38" t="s">
        <v>27</v>
      </c>
      <c r="C1577" s="39"/>
      <c r="D1577" s="39"/>
      <c r="E1577" s="39"/>
      <c r="F1577" s="39"/>
      <c r="G1577" s="39"/>
    </row>
    <row r="1578" spans="1:11" ht="12.75">
      <c r="A1578" s="34"/>
      <c r="B1578" s="38"/>
      <c r="C1578" s="39"/>
      <c r="D1578" s="39"/>
      <c r="E1578" s="39"/>
      <c r="F1578" s="39"/>
      <c r="G1578" s="39"/>
    </row>
    <row r="1579" spans="1:11" ht="12.75">
      <c r="A1579" s="34"/>
      <c r="B1579" s="38"/>
      <c r="C1579" s="39"/>
      <c r="D1579" s="39"/>
      <c r="E1579" s="39"/>
      <c r="F1579" s="39"/>
      <c r="G1579" s="39"/>
    </row>
    <row r="1580" spans="1:11" ht="12.75">
      <c r="A1580" s="34"/>
      <c r="B1580" s="38"/>
      <c r="C1580" s="39"/>
      <c r="D1580" s="39"/>
      <c r="E1580" s="39"/>
      <c r="F1580" s="39"/>
      <c r="G1580" s="39"/>
    </row>
    <row r="1581" spans="1:11" ht="49.5" customHeight="1">
      <c r="A1581" s="14"/>
      <c r="B1581" s="43" t="s">
        <v>90</v>
      </c>
      <c r="C1581" s="43"/>
      <c r="D1581" s="43"/>
      <c r="E1581" s="43"/>
      <c r="F1581" s="43"/>
      <c r="G1581" s="1"/>
      <c r="H1581" s="1"/>
    </row>
    <row r="1582" spans="1:11" ht="15.75">
      <c r="A1582" s="14" t="s">
        <v>0</v>
      </c>
      <c r="B1582" s="14"/>
      <c r="C1582" s="14"/>
      <c r="D1582" s="14"/>
      <c r="E1582" s="21"/>
      <c r="F1582" s="28"/>
      <c r="G1582" s="1"/>
      <c r="H1582" s="1"/>
    </row>
    <row r="1583" spans="1:11" ht="5.25" customHeight="1">
      <c r="F1583" s="28"/>
    </row>
    <row r="1584" spans="1:11" ht="25.5">
      <c r="A1584" s="2" t="s">
        <v>1</v>
      </c>
      <c r="B1584" s="3" t="s">
        <v>2</v>
      </c>
      <c r="C1584" s="3" t="s">
        <v>3</v>
      </c>
      <c r="D1584" s="3" t="s">
        <v>4</v>
      </c>
      <c r="E1584" s="23" t="s">
        <v>5</v>
      </c>
      <c r="F1584" s="23" t="s">
        <v>5</v>
      </c>
      <c r="G1584" s="3"/>
    </row>
    <row r="1585" spans="1:11" ht="12.75">
      <c r="A1585" s="16">
        <v>1</v>
      </c>
      <c r="B1585" s="5" t="s">
        <v>6</v>
      </c>
      <c r="C1585" s="11">
        <v>655</v>
      </c>
      <c r="D1585" s="8">
        <v>575.9</v>
      </c>
      <c r="E1585" s="20">
        <v>285.60000000000002</v>
      </c>
      <c r="F1585" s="18">
        <f t="shared" si="38"/>
        <v>319.87200000000007</v>
      </c>
      <c r="G1585" s="12"/>
    </row>
    <row r="1586" spans="1:11" ht="12.75">
      <c r="A1586" s="16">
        <v>2</v>
      </c>
      <c r="B1586" s="5" t="s">
        <v>8</v>
      </c>
      <c r="C1586" s="11">
        <v>982.64</v>
      </c>
      <c r="D1586" s="8">
        <v>863.85</v>
      </c>
      <c r="E1586" s="20">
        <v>106.43</v>
      </c>
      <c r="F1586" s="18">
        <f t="shared" si="38"/>
        <v>119.20160000000001</v>
      </c>
      <c r="G1586" s="12"/>
    </row>
    <row r="1587" spans="1:11" ht="12.75">
      <c r="A1587" s="16">
        <v>3</v>
      </c>
      <c r="B1587" s="5" t="s">
        <v>9</v>
      </c>
      <c r="C1587" s="7" t="s">
        <v>7</v>
      </c>
      <c r="D1587" s="6" t="s">
        <v>7</v>
      </c>
      <c r="E1587" s="20">
        <v>96.84</v>
      </c>
      <c r="F1587" s="18">
        <f t="shared" si="38"/>
        <v>108.46080000000002</v>
      </c>
      <c r="G1587" s="8"/>
    </row>
    <row r="1588" spans="1:11" ht="12.75">
      <c r="A1588" s="16">
        <v>4</v>
      </c>
      <c r="B1588" s="5" t="s">
        <v>10</v>
      </c>
      <c r="C1588" s="7" t="s">
        <v>7</v>
      </c>
      <c r="D1588" s="6" t="s">
        <v>7</v>
      </c>
      <c r="E1588" s="20">
        <v>5723.86</v>
      </c>
      <c r="F1588" s="18">
        <f t="shared" si="38"/>
        <v>6410.7232000000004</v>
      </c>
      <c r="G1588" s="12"/>
    </row>
    <row r="1589" spans="1:11" ht="12.75">
      <c r="A1589" s="16">
        <v>5</v>
      </c>
      <c r="B1589" s="5" t="s">
        <v>11</v>
      </c>
      <c r="C1589" s="13">
        <v>5895.83</v>
      </c>
      <c r="D1589" s="12">
        <v>5182.96</v>
      </c>
      <c r="E1589" s="20">
        <v>3867.25</v>
      </c>
      <c r="F1589" s="18">
        <f t="shared" si="38"/>
        <v>4331.3200000000006</v>
      </c>
      <c r="G1589" s="12"/>
    </row>
    <row r="1590" spans="1:11" ht="12.75">
      <c r="A1590" s="16">
        <v>6</v>
      </c>
      <c r="B1590" s="5" t="s">
        <v>12</v>
      </c>
      <c r="C1590" s="13">
        <v>50769.62</v>
      </c>
      <c r="D1590" s="12">
        <v>44631.13</v>
      </c>
      <c r="E1590" s="20">
        <v>34101.269999999997</v>
      </c>
      <c r="F1590" s="18">
        <f t="shared" si="38"/>
        <v>38193.422400000003</v>
      </c>
      <c r="G1590" s="12"/>
    </row>
    <row r="1591" spans="1:11" ht="12.75">
      <c r="A1591" s="16">
        <v>7</v>
      </c>
      <c r="B1591" s="5" t="s">
        <v>13</v>
      </c>
      <c r="C1591" s="13">
        <v>5240.78</v>
      </c>
      <c r="D1591" s="12">
        <v>4607.1099999999997</v>
      </c>
      <c r="E1591" s="20">
        <v>1873.08</v>
      </c>
      <c r="F1591" s="18">
        <f t="shared" si="38"/>
        <v>2097.8496</v>
      </c>
      <c r="G1591" s="12"/>
    </row>
    <row r="1592" spans="1:11" ht="25.5">
      <c r="A1592" s="16">
        <v>8</v>
      </c>
      <c r="B1592" s="5" t="s">
        <v>14</v>
      </c>
      <c r="C1592" s="13">
        <v>30134.21</v>
      </c>
      <c r="D1592" s="12">
        <v>26490.73</v>
      </c>
      <c r="E1592" s="20">
        <v>83595.679999999993</v>
      </c>
      <c r="F1592" s="18">
        <f t="shared" si="38"/>
        <v>93627.161600000007</v>
      </c>
      <c r="G1592" s="12"/>
    </row>
    <row r="1593" spans="1:11" ht="38.25">
      <c r="A1593" s="16">
        <v>9</v>
      </c>
      <c r="B1593" s="5" t="s">
        <v>15</v>
      </c>
      <c r="C1593" s="13">
        <v>6878.47</v>
      </c>
      <c r="D1593" s="12">
        <v>6046.81</v>
      </c>
      <c r="E1593" s="20">
        <v>3022.4</v>
      </c>
      <c r="F1593" s="18">
        <f t="shared" si="38"/>
        <v>3385.0880000000006</v>
      </c>
      <c r="G1593" s="12"/>
    </row>
    <row r="1594" spans="1:11" ht="12.75">
      <c r="A1594" s="16">
        <v>10</v>
      </c>
      <c r="B1594" s="5" t="s">
        <v>16</v>
      </c>
      <c r="C1594" s="13">
        <v>13429.41</v>
      </c>
      <c r="D1594" s="12">
        <v>11805.66</v>
      </c>
      <c r="E1594" s="20">
        <v>8567.9699999999993</v>
      </c>
      <c r="F1594" s="18">
        <f t="shared" si="38"/>
        <v>9596.126400000001</v>
      </c>
      <c r="G1594" s="12"/>
    </row>
    <row r="1595" spans="1:11" ht="12.75">
      <c r="A1595" s="16">
        <v>11</v>
      </c>
      <c r="B1595" s="5" t="s">
        <v>17</v>
      </c>
      <c r="C1595" s="13">
        <v>120045.64</v>
      </c>
      <c r="D1595" s="12">
        <v>105531.08</v>
      </c>
      <c r="E1595" s="20">
        <v>126937.36</v>
      </c>
      <c r="F1595" s="18">
        <f t="shared" si="38"/>
        <v>142169.8432</v>
      </c>
      <c r="G1595" s="12"/>
      <c r="K1595" s="22"/>
    </row>
    <row r="1596" spans="1:11" ht="25.5">
      <c r="A1596" s="16">
        <v>12</v>
      </c>
      <c r="B1596" s="5" t="s">
        <v>18</v>
      </c>
      <c r="C1596" s="11">
        <v>556.88</v>
      </c>
      <c r="D1596" s="8">
        <v>489.5</v>
      </c>
      <c r="E1596" s="20"/>
      <c r="F1596" s="18">
        <f t="shared" si="38"/>
        <v>0</v>
      </c>
      <c r="G1596" s="12"/>
    </row>
    <row r="1597" spans="1:11" ht="25.5">
      <c r="A1597" s="16">
        <v>13</v>
      </c>
      <c r="B1597" s="5" t="s">
        <v>19</v>
      </c>
      <c r="C1597" s="13">
        <v>6550.94</v>
      </c>
      <c r="D1597" s="12">
        <v>5758.85</v>
      </c>
      <c r="E1597" s="20">
        <v>17239.8</v>
      </c>
      <c r="F1597" s="18">
        <f t="shared" si="38"/>
        <v>19308.576000000001</v>
      </c>
      <c r="G1597" s="12"/>
    </row>
    <row r="1598" spans="1:11" ht="38.25">
      <c r="A1598" s="16">
        <v>14</v>
      </c>
      <c r="B1598" s="5" t="s">
        <v>20</v>
      </c>
      <c r="C1598" s="13">
        <v>7884.82</v>
      </c>
      <c r="D1598" s="12">
        <v>6975.9</v>
      </c>
      <c r="E1598" s="20">
        <v>5672.69</v>
      </c>
      <c r="F1598" s="18">
        <f t="shared" si="38"/>
        <v>6353.4128000000001</v>
      </c>
      <c r="G1598" s="12"/>
    </row>
    <row r="1599" spans="1:11" ht="12.75">
      <c r="A1599" s="16">
        <v>15</v>
      </c>
      <c r="B1599" s="5" t="s">
        <v>21</v>
      </c>
      <c r="C1599" s="13">
        <v>78521.649999999994</v>
      </c>
      <c r="D1599" s="12">
        <v>68983.360000000001</v>
      </c>
      <c r="E1599" s="20">
        <v>36659.769999999997</v>
      </c>
      <c r="F1599" s="26">
        <f t="shared" si="38"/>
        <v>41058.9424</v>
      </c>
      <c r="G1599" s="12"/>
    </row>
    <row r="1600" spans="1:11" ht="12.75">
      <c r="A1600" s="9"/>
      <c r="B1600" s="10" t="s">
        <v>22</v>
      </c>
      <c r="C1600" s="13">
        <f>SUM(C1585:C1599)</f>
        <v>327545.89</v>
      </c>
      <c r="D1600" s="13">
        <f>SUM(D1585:D1599)</f>
        <v>287942.83999999997</v>
      </c>
      <c r="E1600" s="35">
        <f>SUM(E1585:E1599)</f>
        <v>327750</v>
      </c>
      <c r="F1600" s="13">
        <f>SUM(F1585:F1599)</f>
        <v>367080</v>
      </c>
      <c r="G1600" s="36">
        <f>C1600-F1600</f>
        <v>-39534.109999999986</v>
      </c>
    </row>
    <row r="1601" spans="1:8" ht="12.75">
      <c r="A1601" s="34"/>
      <c r="B1601" s="38"/>
      <c r="C1601" s="39"/>
      <c r="D1601" s="39"/>
      <c r="E1601" s="39"/>
      <c r="F1601" s="39"/>
      <c r="G1601" s="39"/>
    </row>
    <row r="1602" spans="1:8" ht="12.75">
      <c r="A1602" s="34"/>
      <c r="B1602" s="38"/>
      <c r="C1602" s="39"/>
      <c r="D1602" s="39"/>
      <c r="E1602" s="39"/>
      <c r="F1602" s="39"/>
      <c r="G1602" s="39"/>
    </row>
    <row r="1603" spans="1:8" ht="12.75">
      <c r="A1603" s="34"/>
      <c r="B1603" s="38" t="s">
        <v>27</v>
      </c>
      <c r="C1603" s="39"/>
      <c r="D1603" s="39"/>
      <c r="E1603" s="39"/>
      <c r="F1603" s="39"/>
      <c r="G1603" s="39"/>
    </row>
    <row r="1604" spans="1:8" ht="12.75">
      <c r="A1604" s="34"/>
      <c r="B1604" s="38"/>
      <c r="C1604" s="39"/>
      <c r="D1604" s="39"/>
      <c r="E1604" s="39"/>
      <c r="F1604" s="39"/>
      <c r="G1604" s="39"/>
    </row>
    <row r="1605" spans="1:8" ht="12.75">
      <c r="A1605" s="34"/>
      <c r="B1605" s="38"/>
      <c r="C1605" s="39"/>
      <c r="D1605" s="39"/>
      <c r="E1605" s="39"/>
      <c r="F1605" s="39"/>
      <c r="G1605" s="39"/>
    </row>
    <row r="1606" spans="1:8" ht="12.75">
      <c r="A1606" s="34"/>
      <c r="B1606" s="38"/>
      <c r="C1606" s="39"/>
      <c r="D1606" s="39"/>
      <c r="E1606" s="39"/>
      <c r="F1606" s="39"/>
      <c r="G1606" s="39"/>
    </row>
    <row r="1607" spans="1:8" ht="48.75" customHeight="1">
      <c r="A1607" s="14"/>
      <c r="B1607" s="43" t="s">
        <v>91</v>
      </c>
      <c r="C1607" s="43"/>
      <c r="D1607" s="43"/>
      <c r="E1607" s="43"/>
      <c r="F1607" s="43"/>
      <c r="G1607" s="1"/>
      <c r="H1607" s="1"/>
    </row>
    <row r="1608" spans="1:8" ht="15.75">
      <c r="A1608" s="14" t="s">
        <v>0</v>
      </c>
      <c r="B1608" s="14"/>
      <c r="C1608" s="14"/>
      <c r="D1608" s="14"/>
      <c r="E1608" s="21"/>
      <c r="F1608" s="28"/>
      <c r="G1608" s="1"/>
      <c r="H1608" s="1"/>
    </row>
    <row r="1609" spans="1:8" ht="5.25" customHeight="1">
      <c r="F1609" s="28"/>
    </row>
    <row r="1610" spans="1:8" ht="25.5">
      <c r="A1610" s="2" t="s">
        <v>1</v>
      </c>
      <c r="B1610" s="3" t="s">
        <v>2</v>
      </c>
      <c r="C1610" s="3" t="s">
        <v>3</v>
      </c>
      <c r="D1610" s="3" t="s">
        <v>4</v>
      </c>
      <c r="E1610" s="23" t="s">
        <v>5</v>
      </c>
      <c r="F1610" s="23" t="s">
        <v>5</v>
      </c>
      <c r="G1610" s="3"/>
    </row>
    <row r="1611" spans="1:8" ht="12.75">
      <c r="A1611" s="16">
        <v>1</v>
      </c>
      <c r="B1611" s="5" t="s">
        <v>6</v>
      </c>
      <c r="C1611" s="11">
        <v>635.33000000000004</v>
      </c>
      <c r="D1611" s="8">
        <v>571.33000000000004</v>
      </c>
      <c r="E1611" s="20">
        <v>135.84</v>
      </c>
      <c r="F1611" s="18">
        <f t="shared" si="38"/>
        <v>152.14080000000001</v>
      </c>
      <c r="G1611" s="12"/>
    </row>
    <row r="1612" spans="1:8" ht="12.75">
      <c r="A1612" s="16">
        <v>2</v>
      </c>
      <c r="B1612" s="5" t="s">
        <v>8</v>
      </c>
      <c r="C1612" s="11">
        <v>952.99</v>
      </c>
      <c r="D1612" s="8">
        <v>857.01</v>
      </c>
      <c r="E1612" s="20">
        <v>753.24</v>
      </c>
      <c r="F1612" s="18">
        <f t="shared" si="38"/>
        <v>843.62880000000007</v>
      </c>
      <c r="G1612" s="12"/>
    </row>
    <row r="1613" spans="1:8" ht="12.75">
      <c r="A1613" s="16">
        <v>3</v>
      </c>
      <c r="B1613" s="5" t="s">
        <v>9</v>
      </c>
      <c r="C1613" s="7" t="s">
        <v>7</v>
      </c>
      <c r="D1613" s="6" t="s">
        <v>7</v>
      </c>
      <c r="E1613" s="20">
        <v>76.53</v>
      </c>
      <c r="F1613" s="18">
        <f t="shared" si="38"/>
        <v>85.713600000000014</v>
      </c>
      <c r="G1613" s="8"/>
    </row>
    <row r="1614" spans="1:8" ht="12.75">
      <c r="A1614" s="16">
        <v>4</v>
      </c>
      <c r="B1614" s="5" t="s">
        <v>10</v>
      </c>
      <c r="C1614" s="7" t="s">
        <v>7</v>
      </c>
      <c r="D1614" s="6" t="s">
        <v>7</v>
      </c>
      <c r="E1614" s="20">
        <v>7531.55</v>
      </c>
      <c r="F1614" s="18">
        <f t="shared" si="38"/>
        <v>8435.3360000000011</v>
      </c>
      <c r="G1614" s="12"/>
    </row>
    <row r="1615" spans="1:8" ht="12.75">
      <c r="A1615" s="16">
        <v>5</v>
      </c>
      <c r="B1615" s="5" t="s">
        <v>11</v>
      </c>
      <c r="C1615" s="13">
        <v>5718.09</v>
      </c>
      <c r="D1615" s="12">
        <v>5142.0200000000004</v>
      </c>
      <c r="E1615" s="20">
        <v>3867.25</v>
      </c>
      <c r="F1615" s="18">
        <f t="shared" si="38"/>
        <v>4331.3200000000006</v>
      </c>
      <c r="G1615" s="12"/>
    </row>
    <row r="1616" spans="1:8" ht="12.75">
      <c r="A1616" s="16">
        <v>6</v>
      </c>
      <c r="B1616" s="5" t="s">
        <v>12</v>
      </c>
      <c r="C1616" s="13">
        <v>49874.26</v>
      </c>
      <c r="D1616" s="12">
        <v>44849.94</v>
      </c>
      <c r="E1616" s="20">
        <v>44557.25</v>
      </c>
      <c r="F1616" s="18">
        <f t="shared" si="38"/>
        <v>49904.12</v>
      </c>
      <c r="G1616" s="12"/>
    </row>
    <row r="1617" spans="1:9" ht="12.75">
      <c r="A1617" s="16">
        <v>7</v>
      </c>
      <c r="B1617" s="5" t="s">
        <v>13</v>
      </c>
      <c r="C1617" s="13">
        <v>1270.69</v>
      </c>
      <c r="D1617" s="12">
        <v>1142.67</v>
      </c>
      <c r="E1617" s="20">
        <v>2521.69</v>
      </c>
      <c r="F1617" s="18">
        <f t="shared" si="38"/>
        <v>2824.2928000000002</v>
      </c>
      <c r="G1617" s="8"/>
    </row>
    <row r="1618" spans="1:9" ht="25.5">
      <c r="A1618" s="16">
        <v>8</v>
      </c>
      <c r="B1618" s="5" t="s">
        <v>14</v>
      </c>
      <c r="C1618" s="13">
        <v>29861</v>
      </c>
      <c r="D1618" s="12">
        <v>26852.86</v>
      </c>
      <c r="E1618" s="20">
        <v>63652.74</v>
      </c>
      <c r="F1618" s="18">
        <f t="shared" si="38"/>
        <v>71291.068800000008</v>
      </c>
      <c r="G1618" s="12"/>
    </row>
    <row r="1619" spans="1:9" ht="38.25">
      <c r="A1619" s="16">
        <v>9</v>
      </c>
      <c r="B1619" s="5" t="s">
        <v>15</v>
      </c>
      <c r="C1619" s="13">
        <v>6988.74</v>
      </c>
      <c r="D1619" s="12">
        <v>6284.7</v>
      </c>
      <c r="E1619" s="20">
        <v>8723.75</v>
      </c>
      <c r="F1619" s="18">
        <f t="shared" si="38"/>
        <v>9770.6</v>
      </c>
      <c r="G1619" s="12"/>
    </row>
    <row r="1620" spans="1:9" ht="12.75">
      <c r="A1620" s="16">
        <v>10</v>
      </c>
      <c r="B1620" s="5" t="s">
        <v>16</v>
      </c>
      <c r="C1620" s="13">
        <v>13342.14</v>
      </c>
      <c r="D1620" s="12">
        <v>11998.07</v>
      </c>
      <c r="E1620" s="20">
        <v>1781.96</v>
      </c>
      <c r="F1620" s="18">
        <f t="shared" si="38"/>
        <v>1995.7952000000002</v>
      </c>
      <c r="G1620" s="12"/>
    </row>
    <row r="1621" spans="1:9" ht="12.75">
      <c r="A1621" s="16">
        <v>11</v>
      </c>
      <c r="B1621" s="5" t="s">
        <v>17</v>
      </c>
      <c r="C1621" s="13">
        <v>118046.35</v>
      </c>
      <c r="D1621" s="12">
        <v>106154.43</v>
      </c>
      <c r="E1621" s="20">
        <v>127054.98</v>
      </c>
      <c r="F1621" s="18">
        <f t="shared" si="38"/>
        <v>142301.57760000002</v>
      </c>
      <c r="G1621" s="12"/>
    </row>
    <row r="1622" spans="1:9" ht="25.5">
      <c r="A1622" s="16">
        <v>12</v>
      </c>
      <c r="B1622" s="5" t="s">
        <v>18</v>
      </c>
      <c r="C1622" s="11">
        <v>540.04999999999995</v>
      </c>
      <c r="D1622" s="8">
        <v>485.63</v>
      </c>
      <c r="E1622" s="20"/>
      <c r="F1622" s="18">
        <f t="shared" si="38"/>
        <v>0</v>
      </c>
      <c r="G1622" s="12"/>
    </row>
    <row r="1623" spans="1:9" ht="25.5">
      <c r="A1623" s="16">
        <v>13</v>
      </c>
      <c r="B1623" s="5" t="s">
        <v>19</v>
      </c>
      <c r="C1623" s="13">
        <v>6468.56</v>
      </c>
      <c r="D1623" s="12">
        <v>5819.2</v>
      </c>
      <c r="E1623" s="20">
        <v>17241.849999999999</v>
      </c>
      <c r="F1623" s="18">
        <f t="shared" si="38"/>
        <v>19310.871999999999</v>
      </c>
      <c r="G1623" s="12"/>
      <c r="I1623" s="22"/>
    </row>
    <row r="1624" spans="1:9" ht="38.25">
      <c r="A1624" s="16">
        <v>14</v>
      </c>
      <c r="B1624" s="5" t="s">
        <v>20</v>
      </c>
      <c r="C1624" s="13">
        <v>6353.42</v>
      </c>
      <c r="D1624" s="12">
        <v>5713.37</v>
      </c>
      <c r="E1624" s="20">
        <v>5672.69</v>
      </c>
      <c r="F1624" s="18">
        <f t="shared" si="38"/>
        <v>6353.4128000000001</v>
      </c>
      <c r="G1624" s="12"/>
    </row>
    <row r="1625" spans="1:9" ht="12.75">
      <c r="A1625" s="16">
        <v>15</v>
      </c>
      <c r="B1625" s="5" t="s">
        <v>21</v>
      </c>
      <c r="C1625" s="13">
        <v>77618.84</v>
      </c>
      <c r="D1625" s="12">
        <v>69797.27</v>
      </c>
      <c r="E1625" s="20">
        <v>36659.769999999997</v>
      </c>
      <c r="F1625" s="18">
        <f t="shared" si="38"/>
        <v>41058.9424</v>
      </c>
      <c r="G1625" s="12"/>
    </row>
    <row r="1626" spans="1:9" ht="12.75">
      <c r="A1626" s="9"/>
      <c r="B1626" s="10" t="s">
        <v>22</v>
      </c>
      <c r="C1626" s="13">
        <f>SUM(C1611:C1625)</f>
        <v>317670.46000000002</v>
      </c>
      <c r="D1626" s="13">
        <f>SUM(D1611:D1625)</f>
        <v>285668.5</v>
      </c>
      <c r="E1626" s="13">
        <f>SUM(E1611:E1625)</f>
        <v>320231.08999999997</v>
      </c>
      <c r="F1626" s="13">
        <f>SUM(F1611:F1625)</f>
        <v>358658.82079999999</v>
      </c>
      <c r="G1626" s="13">
        <f>C1626-F1626</f>
        <v>-40988.360799999966</v>
      </c>
    </row>
    <row r="1627" spans="1:9" ht="12.75">
      <c r="A1627" s="34"/>
      <c r="B1627" s="38"/>
      <c r="C1627" s="39"/>
      <c r="D1627" s="39"/>
      <c r="E1627" s="39"/>
      <c r="F1627" s="39"/>
      <c r="G1627" s="39"/>
    </row>
    <row r="1628" spans="1:9" ht="12.75">
      <c r="A1628" s="34"/>
      <c r="B1628" s="38"/>
      <c r="C1628" s="39"/>
      <c r="D1628" s="39"/>
      <c r="E1628" s="39"/>
      <c r="F1628" s="39"/>
      <c r="G1628" s="39"/>
    </row>
    <row r="1629" spans="1:9" ht="12.75">
      <c r="A1629" s="34"/>
      <c r="B1629" s="38" t="s">
        <v>27</v>
      </c>
      <c r="C1629" s="39"/>
      <c r="D1629" s="39"/>
      <c r="E1629" s="39"/>
      <c r="F1629" s="39"/>
      <c r="G1629" s="39"/>
    </row>
    <row r="1630" spans="1:9" ht="12.75">
      <c r="A1630" s="34"/>
      <c r="B1630" s="38"/>
      <c r="C1630" s="39"/>
      <c r="D1630" s="39"/>
      <c r="E1630" s="39"/>
      <c r="F1630" s="39"/>
      <c r="G1630" s="39"/>
    </row>
    <row r="1631" spans="1:9" ht="12.75">
      <c r="A1631" s="34"/>
      <c r="B1631" s="38"/>
      <c r="C1631" s="39"/>
      <c r="D1631" s="39"/>
      <c r="E1631" s="39"/>
      <c r="F1631" s="39"/>
      <c r="G1631" s="39"/>
    </row>
    <row r="1632" spans="1:9" ht="12.75">
      <c r="A1632" s="34"/>
      <c r="B1632" s="38"/>
      <c r="C1632" s="39"/>
      <c r="D1632" s="39"/>
      <c r="E1632" s="39"/>
      <c r="F1632" s="39"/>
      <c r="G1632" s="39"/>
    </row>
    <row r="1633" spans="1:8" ht="47.25" customHeight="1">
      <c r="A1633" s="14"/>
      <c r="B1633" s="43" t="s">
        <v>92</v>
      </c>
      <c r="C1633" s="43"/>
      <c r="D1633" s="43"/>
      <c r="E1633" s="43"/>
      <c r="F1633" s="43"/>
      <c r="G1633" s="1"/>
      <c r="H1633" s="1"/>
    </row>
    <row r="1634" spans="1:8" ht="15.75">
      <c r="A1634" s="14" t="s">
        <v>0</v>
      </c>
      <c r="B1634" s="14"/>
      <c r="C1634" s="14"/>
      <c r="D1634" s="14"/>
      <c r="E1634" s="21"/>
      <c r="F1634" s="28"/>
      <c r="G1634" s="1"/>
      <c r="H1634" s="1"/>
    </row>
    <row r="1635" spans="1:8" ht="5.25" customHeight="1">
      <c r="F1635" s="28"/>
    </row>
    <row r="1636" spans="1:8" ht="25.5">
      <c r="A1636" s="2" t="s">
        <v>1</v>
      </c>
      <c r="B1636" s="3" t="s">
        <v>2</v>
      </c>
      <c r="C1636" s="3" t="s">
        <v>3</v>
      </c>
      <c r="D1636" s="3" t="s">
        <v>4</v>
      </c>
      <c r="E1636" s="23" t="s">
        <v>5</v>
      </c>
      <c r="F1636" s="23" t="s">
        <v>5</v>
      </c>
      <c r="G1636" s="3"/>
    </row>
    <row r="1637" spans="1:8" ht="12.75">
      <c r="A1637" s="16">
        <v>1</v>
      </c>
      <c r="B1637" s="5" t="s">
        <v>6</v>
      </c>
      <c r="C1637" s="11">
        <v>636.67999999999995</v>
      </c>
      <c r="D1637" s="8">
        <v>580.47</v>
      </c>
      <c r="E1637" s="20">
        <v>28.3</v>
      </c>
      <c r="F1637" s="18">
        <f t="shared" si="38"/>
        <v>31.696000000000005</v>
      </c>
      <c r="G1637" s="12"/>
    </row>
    <row r="1638" spans="1:8" ht="12.75">
      <c r="A1638" s="16">
        <v>2</v>
      </c>
      <c r="B1638" s="5" t="s">
        <v>8</v>
      </c>
      <c r="C1638" s="11">
        <v>955.02</v>
      </c>
      <c r="D1638" s="8">
        <v>870.67</v>
      </c>
      <c r="E1638" s="20">
        <v>107.21</v>
      </c>
      <c r="F1638" s="18">
        <f t="shared" si="38"/>
        <v>120.07520000000001</v>
      </c>
      <c r="G1638" s="12"/>
    </row>
    <row r="1639" spans="1:8" ht="12.75">
      <c r="A1639" s="16">
        <v>3</v>
      </c>
      <c r="B1639" s="5" t="s">
        <v>9</v>
      </c>
      <c r="C1639" s="7" t="s">
        <v>7</v>
      </c>
      <c r="D1639" s="6" t="s">
        <v>7</v>
      </c>
      <c r="E1639" s="20">
        <v>97.54</v>
      </c>
      <c r="F1639" s="18">
        <f t="shared" si="38"/>
        <v>109.24480000000001</v>
      </c>
      <c r="G1639" s="8"/>
    </row>
    <row r="1640" spans="1:8" ht="12.75">
      <c r="A1640" s="16">
        <v>4</v>
      </c>
      <c r="B1640" s="5" t="s">
        <v>10</v>
      </c>
      <c r="C1640" s="7" t="s">
        <v>7</v>
      </c>
      <c r="D1640" s="6" t="s">
        <v>7</v>
      </c>
      <c r="E1640" s="20">
        <v>5729.54</v>
      </c>
      <c r="F1640" s="18">
        <f t="shared" si="38"/>
        <v>6417.0848000000005</v>
      </c>
      <c r="G1640" s="12"/>
    </row>
    <row r="1641" spans="1:8" ht="12.75">
      <c r="A1641" s="16">
        <v>5</v>
      </c>
      <c r="B1641" s="5" t="s">
        <v>11</v>
      </c>
      <c r="C1641" s="13">
        <v>5730.56</v>
      </c>
      <c r="D1641" s="12">
        <v>5224.05</v>
      </c>
      <c r="E1641" s="20">
        <v>3867.25</v>
      </c>
      <c r="F1641" s="18">
        <f t="shared" si="38"/>
        <v>4331.3200000000006</v>
      </c>
      <c r="G1641" s="12"/>
    </row>
    <row r="1642" spans="1:8" ht="12.75">
      <c r="A1642" s="16">
        <v>6</v>
      </c>
      <c r="B1642" s="5" t="s">
        <v>12</v>
      </c>
      <c r="C1642" s="13">
        <v>49982.68</v>
      </c>
      <c r="D1642" s="12">
        <v>45565.32</v>
      </c>
      <c r="E1642" s="20">
        <v>64534.879999999997</v>
      </c>
      <c r="F1642" s="18">
        <f t="shared" si="38"/>
        <v>72279.065600000002</v>
      </c>
      <c r="G1642" s="12"/>
    </row>
    <row r="1643" spans="1:8" ht="12.75">
      <c r="A1643" s="16">
        <v>7</v>
      </c>
      <c r="B1643" s="5" t="s">
        <v>13</v>
      </c>
      <c r="C1643" s="13">
        <v>2228.6</v>
      </c>
      <c r="D1643" s="12">
        <v>2031.57</v>
      </c>
      <c r="E1643" s="20">
        <v>394.78</v>
      </c>
      <c r="F1643" s="18">
        <f t="shared" si="38"/>
        <v>442.15359999999998</v>
      </c>
      <c r="G1643" s="12"/>
    </row>
    <row r="1644" spans="1:8" ht="25.5">
      <c r="A1644" s="16">
        <v>8</v>
      </c>
      <c r="B1644" s="5" t="s">
        <v>14</v>
      </c>
      <c r="C1644" s="13">
        <v>29607.599999999999</v>
      </c>
      <c r="D1644" s="12">
        <v>26990.91</v>
      </c>
      <c r="E1644" s="20">
        <v>40304.14</v>
      </c>
      <c r="F1644" s="18">
        <f t="shared" si="38"/>
        <v>45140.6368</v>
      </c>
      <c r="G1644" s="12"/>
    </row>
    <row r="1645" spans="1:8" ht="38.25">
      <c r="A1645" s="16">
        <v>9</v>
      </c>
      <c r="B1645" s="5" t="s">
        <v>15</v>
      </c>
      <c r="C1645" s="13">
        <v>7003.92</v>
      </c>
      <c r="D1645" s="12">
        <v>6384.96</v>
      </c>
      <c r="E1645" s="20">
        <v>8000.73</v>
      </c>
      <c r="F1645" s="18">
        <f t="shared" si="38"/>
        <v>8960.8176000000003</v>
      </c>
      <c r="G1645" s="12"/>
    </row>
    <row r="1646" spans="1:8" ht="12.75">
      <c r="A1646" s="16">
        <v>10</v>
      </c>
      <c r="B1646" s="5" t="s">
        <v>16</v>
      </c>
      <c r="C1646" s="13">
        <v>13371.16</v>
      </c>
      <c r="D1646" s="12">
        <v>12189.44</v>
      </c>
      <c r="E1646" s="20" t="s">
        <v>7</v>
      </c>
      <c r="F1646" s="18">
        <v>0</v>
      </c>
      <c r="G1646" s="12"/>
    </row>
    <row r="1647" spans="1:8" ht="12.75">
      <c r="A1647" s="16">
        <v>11</v>
      </c>
      <c r="B1647" s="5" t="s">
        <v>17</v>
      </c>
      <c r="C1647" s="13">
        <v>117857.08</v>
      </c>
      <c r="D1647" s="12">
        <v>107441.27</v>
      </c>
      <c r="E1647" s="20">
        <v>107548.62</v>
      </c>
      <c r="F1647" s="18">
        <f t="shared" si="38"/>
        <v>120454.4544</v>
      </c>
      <c r="G1647" s="12"/>
    </row>
    <row r="1648" spans="1:8" ht="25.5">
      <c r="A1648" s="16">
        <v>12</v>
      </c>
      <c r="B1648" s="5" t="s">
        <v>18</v>
      </c>
      <c r="C1648" s="11">
        <v>254.76</v>
      </c>
      <c r="D1648" s="8">
        <v>232.17</v>
      </c>
      <c r="E1648" s="20">
        <v>1760.7</v>
      </c>
      <c r="F1648" s="18">
        <f t="shared" si="38"/>
        <v>1971.9840000000002</v>
      </c>
      <c r="G1648" s="12"/>
    </row>
    <row r="1649" spans="1:11" ht="25.5">
      <c r="A1649" s="16">
        <v>13</v>
      </c>
      <c r="B1649" s="5" t="s">
        <v>19</v>
      </c>
      <c r="C1649" s="13">
        <v>6367.24</v>
      </c>
      <c r="D1649" s="12">
        <v>5804.48</v>
      </c>
      <c r="E1649" s="20">
        <v>17326.810000000001</v>
      </c>
      <c r="F1649" s="18">
        <f t="shared" si="38"/>
        <v>19406.027200000004</v>
      </c>
      <c r="G1649" s="12"/>
    </row>
    <row r="1650" spans="1:11" ht="38.25">
      <c r="A1650" s="16">
        <v>14</v>
      </c>
      <c r="B1650" s="5" t="s">
        <v>20</v>
      </c>
      <c r="C1650" s="13">
        <v>6367.24</v>
      </c>
      <c r="D1650" s="12">
        <v>5804.48</v>
      </c>
      <c r="E1650" s="20">
        <v>5672.69</v>
      </c>
      <c r="F1650" s="18">
        <f t="shared" si="38"/>
        <v>6353.4128000000001</v>
      </c>
      <c r="G1650" s="12"/>
      <c r="K1650" s="22"/>
    </row>
    <row r="1651" spans="1:11" ht="12.75">
      <c r="A1651" s="16">
        <v>15</v>
      </c>
      <c r="B1651" s="5" t="s">
        <v>21</v>
      </c>
      <c r="C1651" s="13">
        <v>77998.14</v>
      </c>
      <c r="D1651" s="12">
        <v>71105.179999999993</v>
      </c>
      <c r="E1651" s="20">
        <v>66659.77</v>
      </c>
      <c r="F1651" s="18">
        <f t="shared" si="38"/>
        <v>74658.942400000014</v>
      </c>
      <c r="G1651" s="12"/>
    </row>
    <row r="1652" spans="1:11" ht="12.75">
      <c r="A1652" s="9"/>
      <c r="B1652" s="10" t="s">
        <v>22</v>
      </c>
      <c r="C1652" s="13">
        <f>SUM(C1637:C1651)</f>
        <v>318360.68</v>
      </c>
      <c r="D1652" s="13">
        <f>SUM(D1637:D1651)</f>
        <v>290224.97000000009</v>
      </c>
      <c r="E1652" s="13">
        <f>SUM(E1637:E1651)</f>
        <v>322032.96000000002</v>
      </c>
      <c r="F1652" s="13">
        <f>SUM(F1637:F1651)</f>
        <v>360676.91519999999</v>
      </c>
      <c r="G1652" s="13">
        <f>C1652-F1652</f>
        <v>-42316.235199999996</v>
      </c>
    </row>
    <row r="1653" spans="1:11" ht="12.75">
      <c r="A1653" s="34"/>
      <c r="B1653" s="38"/>
      <c r="C1653" s="39"/>
      <c r="D1653" s="39"/>
      <c r="E1653" s="39"/>
      <c r="F1653" s="39"/>
      <c r="G1653" s="39"/>
    </row>
    <row r="1654" spans="1:11" ht="12.75">
      <c r="A1654" s="34"/>
      <c r="B1654" s="38"/>
      <c r="C1654" s="39"/>
      <c r="D1654" s="39"/>
      <c r="E1654" s="39"/>
      <c r="F1654" s="39"/>
      <c r="G1654" s="39"/>
    </row>
    <row r="1655" spans="1:11" ht="12.75">
      <c r="A1655" s="34"/>
      <c r="B1655" s="38" t="s">
        <v>27</v>
      </c>
      <c r="C1655" s="39"/>
      <c r="D1655" s="39"/>
      <c r="E1655" s="39"/>
      <c r="F1655" s="39"/>
      <c r="G1655" s="39"/>
    </row>
    <row r="1656" spans="1:11" ht="12.75">
      <c r="A1656" s="34"/>
      <c r="B1656" s="38"/>
      <c r="C1656" s="39"/>
      <c r="D1656" s="39"/>
      <c r="E1656" s="39"/>
      <c r="F1656" s="39"/>
      <c r="G1656" s="39"/>
    </row>
    <row r="1657" spans="1:11" ht="12.75">
      <c r="A1657" s="34"/>
      <c r="B1657" s="38"/>
      <c r="C1657" s="39"/>
      <c r="D1657" s="39"/>
      <c r="E1657" s="39"/>
      <c r="F1657" s="39"/>
      <c r="G1657" s="39"/>
    </row>
    <row r="1658" spans="1:11" ht="12.75">
      <c r="A1658" s="34"/>
      <c r="B1658" s="38"/>
      <c r="C1658" s="39"/>
      <c r="D1658" s="39"/>
      <c r="E1658" s="39"/>
      <c r="F1658" s="39"/>
      <c r="G1658" s="39"/>
    </row>
    <row r="1659" spans="1:11" ht="50.25" customHeight="1">
      <c r="A1659" s="14"/>
      <c r="B1659" s="43" t="s">
        <v>93</v>
      </c>
      <c r="C1659" s="43"/>
      <c r="D1659" s="43"/>
      <c r="E1659" s="43"/>
      <c r="F1659" s="43"/>
      <c r="G1659" s="1"/>
      <c r="H1659" s="1"/>
    </row>
    <row r="1660" spans="1:11" ht="15.75">
      <c r="A1660" s="14" t="s">
        <v>0</v>
      </c>
      <c r="B1660" s="14"/>
      <c r="C1660" s="14"/>
      <c r="D1660" s="14"/>
      <c r="E1660" s="21"/>
      <c r="F1660" s="28"/>
      <c r="G1660" s="1"/>
      <c r="H1660" s="1"/>
    </row>
    <row r="1661" spans="1:11" ht="5.25" customHeight="1">
      <c r="F1661" s="28"/>
    </row>
    <row r="1662" spans="1:11" ht="25.5">
      <c r="A1662" s="2" t="s">
        <v>1</v>
      </c>
      <c r="B1662" s="3" t="s">
        <v>2</v>
      </c>
      <c r="C1662" s="3" t="s">
        <v>3</v>
      </c>
      <c r="D1662" s="3" t="s">
        <v>4</v>
      </c>
      <c r="E1662" s="23" t="s">
        <v>5</v>
      </c>
      <c r="F1662" s="23" t="s">
        <v>5</v>
      </c>
      <c r="G1662" s="3"/>
    </row>
    <row r="1663" spans="1:11" ht="12.75">
      <c r="A1663" s="16">
        <v>1</v>
      </c>
      <c r="B1663" s="5" t="s">
        <v>6</v>
      </c>
      <c r="C1663" s="11">
        <v>631.99</v>
      </c>
      <c r="D1663" s="8">
        <v>589.91999999999996</v>
      </c>
      <c r="E1663" s="20">
        <v>285.56</v>
      </c>
      <c r="F1663" s="18">
        <f t="shared" ref="F1663:F1729" si="39">E1663*1.12</f>
        <v>319.8272</v>
      </c>
      <c r="G1663" s="12"/>
    </row>
    <row r="1664" spans="1:11" ht="12.75">
      <c r="A1664" s="16">
        <v>2</v>
      </c>
      <c r="B1664" s="5" t="s">
        <v>8</v>
      </c>
      <c r="C1664" s="11">
        <v>948.02</v>
      </c>
      <c r="D1664" s="8">
        <v>884.85</v>
      </c>
      <c r="E1664" s="20">
        <v>127.32</v>
      </c>
      <c r="F1664" s="18">
        <f t="shared" si="39"/>
        <v>142.5984</v>
      </c>
      <c r="G1664" s="12"/>
    </row>
    <row r="1665" spans="1:11" ht="12.75">
      <c r="A1665" s="16">
        <v>3</v>
      </c>
      <c r="B1665" s="5" t="s">
        <v>9</v>
      </c>
      <c r="C1665" s="7" t="s">
        <v>7</v>
      </c>
      <c r="D1665" s="6" t="s">
        <v>7</v>
      </c>
      <c r="E1665" s="20">
        <v>75.67</v>
      </c>
      <c r="F1665" s="18">
        <f t="shared" si="39"/>
        <v>84.750400000000013</v>
      </c>
      <c r="G1665" s="8"/>
    </row>
    <row r="1666" spans="1:11" ht="12.75">
      <c r="A1666" s="16">
        <v>4</v>
      </c>
      <c r="B1666" s="5" t="s">
        <v>10</v>
      </c>
      <c r="C1666" s="7" t="s">
        <v>7</v>
      </c>
      <c r="D1666" s="6" t="s">
        <v>7</v>
      </c>
      <c r="E1666" s="20">
        <v>7822.58</v>
      </c>
      <c r="F1666" s="18">
        <f t="shared" si="39"/>
        <v>8761.2896000000001</v>
      </c>
      <c r="G1666" s="12"/>
    </row>
    <row r="1667" spans="1:11" ht="12.75">
      <c r="A1667" s="16">
        <v>5</v>
      </c>
      <c r="B1667" s="5" t="s">
        <v>11</v>
      </c>
      <c r="C1667" s="13">
        <v>5687.93</v>
      </c>
      <c r="D1667" s="12">
        <v>5309.3</v>
      </c>
      <c r="E1667" s="20">
        <v>3867.25</v>
      </c>
      <c r="F1667" s="18">
        <f t="shared" si="39"/>
        <v>4331.3200000000006</v>
      </c>
      <c r="G1667" s="12"/>
    </row>
    <row r="1668" spans="1:11" ht="12.75">
      <c r="A1668" s="16">
        <v>6</v>
      </c>
      <c r="B1668" s="5" t="s">
        <v>12</v>
      </c>
      <c r="C1668" s="13">
        <v>48979.45</v>
      </c>
      <c r="D1668" s="12">
        <v>45718.97</v>
      </c>
      <c r="E1668" s="20">
        <v>54087.21</v>
      </c>
      <c r="F1668" s="18">
        <f t="shared" si="39"/>
        <v>60577.675200000005</v>
      </c>
      <c r="G1668" s="12"/>
    </row>
    <row r="1669" spans="1:11" ht="12.75">
      <c r="A1669" s="16">
        <v>7</v>
      </c>
      <c r="B1669" s="5" t="s">
        <v>13</v>
      </c>
      <c r="C1669" s="13">
        <v>4739.9799999999996</v>
      </c>
      <c r="D1669" s="12">
        <v>4424.43</v>
      </c>
      <c r="E1669" s="20">
        <v>729.46</v>
      </c>
      <c r="F1669" s="18">
        <f t="shared" si="39"/>
        <v>816.99520000000007</v>
      </c>
      <c r="G1669" s="12"/>
    </row>
    <row r="1670" spans="1:11" ht="25.5">
      <c r="A1670" s="16">
        <v>8</v>
      </c>
      <c r="B1670" s="5" t="s">
        <v>14</v>
      </c>
      <c r="C1670" s="13">
        <v>29387.66</v>
      </c>
      <c r="D1670" s="12">
        <v>27431.37</v>
      </c>
      <c r="E1670" s="20">
        <v>51711.19</v>
      </c>
      <c r="F1670" s="18">
        <f t="shared" si="39"/>
        <v>57916.532800000008</v>
      </c>
      <c r="G1670" s="12"/>
    </row>
    <row r="1671" spans="1:11" ht="38.25">
      <c r="A1671" s="16">
        <v>9</v>
      </c>
      <c r="B1671" s="5" t="s">
        <v>15</v>
      </c>
      <c r="C1671" s="13">
        <v>6635.93</v>
      </c>
      <c r="D1671" s="12">
        <v>6194.16</v>
      </c>
      <c r="E1671" s="20">
        <v>7583.65</v>
      </c>
      <c r="F1671" s="18">
        <f t="shared" si="39"/>
        <v>8493.6880000000001</v>
      </c>
      <c r="G1671" s="12"/>
    </row>
    <row r="1672" spans="1:11" ht="12.75">
      <c r="A1672" s="16">
        <v>10</v>
      </c>
      <c r="B1672" s="5" t="s">
        <v>16</v>
      </c>
      <c r="C1672" s="13">
        <v>12955.81</v>
      </c>
      <c r="D1672" s="12">
        <v>12093.41</v>
      </c>
      <c r="E1672" s="20">
        <v>1760.7</v>
      </c>
      <c r="F1672" s="18">
        <f t="shared" si="39"/>
        <v>1971.9840000000002</v>
      </c>
      <c r="G1672" s="12"/>
    </row>
    <row r="1673" spans="1:11" ht="12.75">
      <c r="A1673" s="16">
        <v>11</v>
      </c>
      <c r="B1673" s="5" t="s">
        <v>17</v>
      </c>
      <c r="C1673" s="13">
        <v>115970.61</v>
      </c>
      <c r="D1673" s="12">
        <v>108250.69</v>
      </c>
      <c r="E1673" s="20">
        <v>92717.01</v>
      </c>
      <c r="F1673" s="18">
        <f t="shared" si="39"/>
        <v>103843.0512</v>
      </c>
      <c r="G1673" s="12"/>
      <c r="K1673" s="22"/>
    </row>
    <row r="1674" spans="1:11" ht="25.5">
      <c r="A1674" s="16">
        <v>12</v>
      </c>
      <c r="B1674" s="5" t="s">
        <v>18</v>
      </c>
      <c r="C1674" s="11">
        <v>631.99</v>
      </c>
      <c r="D1674" s="8">
        <v>589.91999999999996</v>
      </c>
      <c r="E1674" s="20"/>
      <c r="F1674" s="18">
        <f t="shared" si="39"/>
        <v>0</v>
      </c>
      <c r="G1674" s="8"/>
      <c r="K1674" s="22"/>
    </row>
    <row r="1675" spans="1:11" ht="25.5">
      <c r="A1675" s="16">
        <v>13</v>
      </c>
      <c r="B1675" s="5" t="s">
        <v>19</v>
      </c>
      <c r="C1675" s="13">
        <v>6319.86</v>
      </c>
      <c r="D1675" s="12">
        <v>5899.22</v>
      </c>
      <c r="E1675" s="20">
        <v>17221.47</v>
      </c>
      <c r="F1675" s="18">
        <f t="shared" si="39"/>
        <v>19288.046400000003</v>
      </c>
      <c r="G1675" s="12"/>
    </row>
    <row r="1676" spans="1:11" ht="38.25">
      <c r="A1676" s="16">
        <v>14</v>
      </c>
      <c r="B1676" s="5" t="s">
        <v>20</v>
      </c>
      <c r="C1676" s="13">
        <v>6319.86</v>
      </c>
      <c r="D1676" s="12">
        <v>5899.22</v>
      </c>
      <c r="E1676" s="20">
        <v>5672.69</v>
      </c>
      <c r="F1676" s="18">
        <f t="shared" si="39"/>
        <v>6353.4128000000001</v>
      </c>
      <c r="G1676" s="12"/>
    </row>
    <row r="1677" spans="1:11" ht="12.75">
      <c r="A1677" s="16">
        <v>15</v>
      </c>
      <c r="B1677" s="5" t="s">
        <v>21</v>
      </c>
      <c r="C1677" s="13">
        <v>76787.100000000006</v>
      </c>
      <c r="D1677" s="12">
        <v>71675.570000000007</v>
      </c>
      <c r="E1677" s="20">
        <v>66659.77</v>
      </c>
      <c r="F1677" s="18">
        <f t="shared" si="39"/>
        <v>74658.942400000014</v>
      </c>
      <c r="G1677" s="12"/>
    </row>
    <row r="1678" spans="1:11" ht="12.75">
      <c r="A1678" s="9"/>
      <c r="B1678" s="10" t="s">
        <v>22</v>
      </c>
      <c r="C1678" s="13">
        <f>SUM(C1663:C1677)</f>
        <v>315996.18999999994</v>
      </c>
      <c r="D1678" s="13">
        <f>SUM(D1663:D1677)</f>
        <v>294961.03000000003</v>
      </c>
      <c r="E1678" s="13">
        <f>SUM(E1663:E1677)</f>
        <v>310321.52999999997</v>
      </c>
      <c r="F1678" s="13">
        <f>SUM(F1663:F1677)</f>
        <v>347560.11359999998</v>
      </c>
      <c r="G1678" s="13">
        <f>C1678-F1678</f>
        <v>-31563.923600000038</v>
      </c>
    </row>
    <row r="1679" spans="1:11" ht="12.75">
      <c r="A1679" s="34"/>
      <c r="B1679" s="38"/>
      <c r="C1679" s="39"/>
      <c r="D1679" s="39"/>
      <c r="E1679" s="39"/>
      <c r="F1679" s="39"/>
      <c r="G1679" s="39"/>
    </row>
    <row r="1680" spans="1:11" ht="12.75">
      <c r="A1680" s="34"/>
      <c r="B1680" s="38"/>
      <c r="C1680" s="39"/>
      <c r="D1680" s="39"/>
      <c r="E1680" s="39"/>
      <c r="F1680" s="39"/>
      <c r="G1680" s="39"/>
    </row>
    <row r="1681" spans="1:8" ht="12.75">
      <c r="A1681" s="34"/>
      <c r="B1681" s="38" t="s">
        <v>27</v>
      </c>
      <c r="C1681" s="39"/>
      <c r="D1681" s="39"/>
      <c r="E1681" s="39"/>
      <c r="F1681" s="39"/>
      <c r="G1681" s="39"/>
    </row>
    <row r="1682" spans="1:8" ht="12.75">
      <c r="A1682" s="34"/>
      <c r="B1682" s="38"/>
      <c r="C1682" s="39"/>
      <c r="D1682" s="39"/>
      <c r="E1682" s="39"/>
      <c r="F1682" s="39"/>
      <c r="G1682" s="39"/>
    </row>
    <row r="1683" spans="1:8" ht="12.75">
      <c r="A1683" s="34"/>
      <c r="B1683" s="38"/>
      <c r="C1683" s="39"/>
      <c r="D1683" s="39"/>
      <c r="E1683" s="39"/>
      <c r="F1683" s="39"/>
      <c r="G1683" s="39"/>
    </row>
    <row r="1684" spans="1:8" ht="12.75">
      <c r="A1684" s="34"/>
      <c r="B1684" s="38"/>
      <c r="C1684" s="39"/>
      <c r="D1684" s="39"/>
      <c r="E1684" s="39"/>
      <c r="F1684" s="39"/>
      <c r="G1684" s="39"/>
    </row>
    <row r="1685" spans="1:8" ht="49.5" customHeight="1">
      <c r="A1685" s="14"/>
      <c r="B1685" s="43" t="s">
        <v>94</v>
      </c>
      <c r="C1685" s="43"/>
      <c r="D1685" s="43"/>
      <c r="E1685" s="43"/>
      <c r="F1685" s="43"/>
      <c r="G1685" s="1"/>
      <c r="H1685" s="1"/>
    </row>
    <row r="1686" spans="1:8" ht="15.75">
      <c r="A1686" s="14" t="s">
        <v>0</v>
      </c>
      <c r="B1686" s="14"/>
      <c r="C1686" s="14"/>
      <c r="D1686" s="14"/>
      <c r="E1686" s="21"/>
      <c r="F1686" s="28"/>
      <c r="G1686" s="1"/>
      <c r="H1686" s="1"/>
    </row>
    <row r="1687" spans="1:8" ht="5.25" customHeight="1">
      <c r="F1687" s="28"/>
    </row>
    <row r="1688" spans="1:8" ht="25.5">
      <c r="A1688" s="2" t="s">
        <v>1</v>
      </c>
      <c r="B1688" s="3" t="s">
        <v>2</v>
      </c>
      <c r="C1688" s="3" t="s">
        <v>3</v>
      </c>
      <c r="D1688" s="3" t="s">
        <v>4</v>
      </c>
      <c r="E1688" s="23" t="s">
        <v>5</v>
      </c>
      <c r="F1688" s="23" t="s">
        <v>5</v>
      </c>
      <c r="G1688" s="3"/>
    </row>
    <row r="1689" spans="1:8" ht="12.75">
      <c r="A1689" s="16">
        <v>1</v>
      </c>
      <c r="B1689" s="5" t="s">
        <v>6</v>
      </c>
      <c r="C1689" s="11">
        <v>633.82000000000005</v>
      </c>
      <c r="D1689" s="8">
        <v>581.75</v>
      </c>
      <c r="E1689" s="20">
        <v>26.52</v>
      </c>
      <c r="F1689" s="18">
        <f>E1689*1.12*1.2</f>
        <v>35.642879999999998</v>
      </c>
      <c r="G1689" s="12"/>
    </row>
    <row r="1690" spans="1:8" ht="12.75">
      <c r="A1690" s="16">
        <v>2</v>
      </c>
      <c r="B1690" s="5" t="s">
        <v>8</v>
      </c>
      <c r="C1690" s="11">
        <v>950.62</v>
      </c>
      <c r="D1690" s="8">
        <v>872.66</v>
      </c>
      <c r="E1690" s="20">
        <v>120.3</v>
      </c>
      <c r="F1690" s="18">
        <f t="shared" ref="F1690:F1703" si="40">E1690*1.12*1.2</f>
        <v>161.68320000000003</v>
      </c>
      <c r="G1690" s="12"/>
    </row>
    <row r="1691" spans="1:8" ht="12.75">
      <c r="A1691" s="16">
        <v>3</v>
      </c>
      <c r="B1691" s="5" t="s">
        <v>9</v>
      </c>
      <c r="C1691" s="7" t="s">
        <v>7</v>
      </c>
      <c r="D1691" s="6" t="s">
        <v>7</v>
      </c>
      <c r="E1691" s="20">
        <v>71.510000000000005</v>
      </c>
      <c r="F1691" s="18">
        <f t="shared" si="40"/>
        <v>96.109440000000021</v>
      </c>
      <c r="G1691" s="8"/>
    </row>
    <row r="1692" spans="1:8" ht="12.75">
      <c r="A1692" s="16">
        <v>4</v>
      </c>
      <c r="B1692" s="5" t="s">
        <v>10</v>
      </c>
      <c r="C1692" s="7" t="s">
        <v>7</v>
      </c>
      <c r="D1692" s="6" t="s">
        <v>7</v>
      </c>
      <c r="E1692" s="20">
        <v>6998.27</v>
      </c>
      <c r="F1692" s="18">
        <f t="shared" si="40"/>
        <v>9405.6748800000023</v>
      </c>
      <c r="G1692" s="12"/>
    </row>
    <row r="1693" spans="1:8" ht="12.75">
      <c r="A1693" s="16">
        <v>5</v>
      </c>
      <c r="B1693" s="5" t="s">
        <v>11</v>
      </c>
      <c r="C1693" s="13">
        <v>5703.5</v>
      </c>
      <c r="D1693" s="12">
        <v>5235.83</v>
      </c>
      <c r="E1693" s="20">
        <v>3480.57</v>
      </c>
      <c r="F1693" s="18">
        <f t="shared" si="40"/>
        <v>4677.8860800000002</v>
      </c>
      <c r="G1693" s="12"/>
    </row>
    <row r="1694" spans="1:8" ht="12.75">
      <c r="A1694" s="16">
        <v>6</v>
      </c>
      <c r="B1694" s="5" t="s">
        <v>12</v>
      </c>
      <c r="C1694" s="13">
        <v>49746.84</v>
      </c>
      <c r="D1694" s="12">
        <v>45668.19</v>
      </c>
      <c r="E1694" s="20">
        <v>45402.94</v>
      </c>
      <c r="F1694" s="18">
        <f t="shared" si="40"/>
        <v>61021.551360000012</v>
      </c>
      <c r="G1694" s="12"/>
    </row>
    <row r="1695" spans="1:8" ht="12.75">
      <c r="A1695" s="16">
        <v>7</v>
      </c>
      <c r="B1695" s="5" t="s">
        <v>13</v>
      </c>
      <c r="C1695" s="11">
        <v>950.62</v>
      </c>
      <c r="D1695" s="8">
        <v>872.66</v>
      </c>
      <c r="E1695" s="20">
        <v>565.69000000000005</v>
      </c>
      <c r="F1695" s="18">
        <f t="shared" si="40"/>
        <v>760.28736000000015</v>
      </c>
      <c r="G1695" s="12"/>
    </row>
    <row r="1696" spans="1:8" ht="25.5">
      <c r="A1696" s="16">
        <v>8</v>
      </c>
      <c r="B1696" s="5" t="s">
        <v>14</v>
      </c>
      <c r="C1696" s="13">
        <v>29784.7</v>
      </c>
      <c r="D1696" s="12">
        <v>27342.74</v>
      </c>
      <c r="E1696" s="20">
        <v>35388.65</v>
      </c>
      <c r="F1696" s="18">
        <f t="shared" si="40"/>
        <v>47562.345600000008</v>
      </c>
      <c r="G1696" s="12"/>
    </row>
    <row r="1697" spans="1:11" ht="38.25">
      <c r="A1697" s="16">
        <v>9</v>
      </c>
      <c r="B1697" s="5" t="s">
        <v>15</v>
      </c>
      <c r="C1697" s="13">
        <v>6970.92</v>
      </c>
      <c r="D1697" s="12">
        <v>6399.35</v>
      </c>
      <c r="E1697" s="20">
        <v>1585.44</v>
      </c>
      <c r="F1697" s="18">
        <f t="shared" si="40"/>
        <v>2130.8313600000001</v>
      </c>
      <c r="G1697" s="12"/>
    </row>
    <row r="1698" spans="1:11" ht="12.75">
      <c r="A1698" s="16">
        <v>10</v>
      </c>
      <c r="B1698" s="5" t="s">
        <v>16</v>
      </c>
      <c r="C1698" s="13">
        <v>13308.02</v>
      </c>
      <c r="D1698" s="12">
        <v>12216.98</v>
      </c>
      <c r="E1698" s="20">
        <v>6270.55</v>
      </c>
      <c r="F1698" s="18">
        <f t="shared" si="40"/>
        <v>8427.619200000001</v>
      </c>
      <c r="G1698" s="12"/>
      <c r="K1698" s="22"/>
    </row>
    <row r="1699" spans="1:11" ht="12.75">
      <c r="A1699" s="16">
        <v>11</v>
      </c>
      <c r="B1699" s="5" t="s">
        <v>17</v>
      </c>
      <c r="C1699" s="13">
        <v>117744.44</v>
      </c>
      <c r="D1699" s="12">
        <v>108091.11</v>
      </c>
      <c r="E1699" s="20">
        <v>124994.59</v>
      </c>
      <c r="F1699" s="18">
        <f t="shared" si="40"/>
        <v>167992.72896000001</v>
      </c>
      <c r="G1699" s="12"/>
      <c r="K1699" s="22"/>
    </row>
    <row r="1700" spans="1:11" ht="25.5">
      <c r="A1700" s="16">
        <v>12</v>
      </c>
      <c r="B1700" s="5" t="s">
        <v>18</v>
      </c>
      <c r="C1700" s="11">
        <v>443.52</v>
      </c>
      <c r="D1700" s="8">
        <v>407.24</v>
      </c>
      <c r="E1700" s="20"/>
      <c r="F1700" s="18">
        <f t="shared" si="40"/>
        <v>0</v>
      </c>
      <c r="G1700" s="12"/>
    </row>
    <row r="1701" spans="1:11" ht="25.5">
      <c r="A1701" s="16">
        <v>13</v>
      </c>
      <c r="B1701" s="5" t="s">
        <v>19</v>
      </c>
      <c r="C1701" s="13">
        <v>6337.1</v>
      </c>
      <c r="D1701" s="12">
        <v>5817.6</v>
      </c>
      <c r="E1701" s="20">
        <v>15651.46</v>
      </c>
      <c r="F1701" s="18">
        <f t="shared" si="40"/>
        <v>21035.562239999999</v>
      </c>
      <c r="G1701" s="12"/>
    </row>
    <row r="1702" spans="1:11" ht="38.25">
      <c r="A1702" s="16">
        <v>14</v>
      </c>
      <c r="B1702" s="5" t="s">
        <v>20</v>
      </c>
      <c r="C1702" s="13">
        <v>6337.1</v>
      </c>
      <c r="D1702" s="12">
        <v>5817.6</v>
      </c>
      <c r="E1702" s="20">
        <v>5105.43</v>
      </c>
      <c r="F1702" s="18">
        <f t="shared" si="40"/>
        <v>6861.6979200000005</v>
      </c>
      <c r="G1702" s="12"/>
    </row>
    <row r="1703" spans="1:11" ht="12.75">
      <c r="A1703" s="16">
        <v>15</v>
      </c>
      <c r="B1703" s="5" t="s">
        <v>21</v>
      </c>
      <c r="C1703" s="13">
        <v>77947.100000000006</v>
      </c>
      <c r="D1703" s="12">
        <v>71556.479999999996</v>
      </c>
      <c r="E1703" s="20">
        <v>34495.050000000003</v>
      </c>
      <c r="F1703" s="26">
        <f t="shared" si="40"/>
        <v>46361.347200000004</v>
      </c>
      <c r="G1703" s="12"/>
    </row>
    <row r="1704" spans="1:11" ht="12.75">
      <c r="A1704" s="9"/>
      <c r="B1704" s="10" t="s">
        <v>22</v>
      </c>
      <c r="C1704" s="13">
        <f>SUM(C1689:C1703)</f>
        <v>316858.30000000005</v>
      </c>
      <c r="D1704" s="13">
        <f>SUM(D1689:D1703)</f>
        <v>290880.19</v>
      </c>
      <c r="E1704" s="35">
        <f>SUM(E1689:E1703)</f>
        <v>280156.97000000003</v>
      </c>
      <c r="F1704" s="13">
        <f>SUM(F1689:F1703)</f>
        <v>376530.96768000006</v>
      </c>
      <c r="G1704" s="36">
        <f>C1704-F1704</f>
        <v>-59672.667680000013</v>
      </c>
    </row>
    <row r="1705" spans="1:11" ht="12.75">
      <c r="A1705" s="34"/>
      <c r="B1705" s="38"/>
      <c r="C1705" s="39"/>
      <c r="D1705" s="39"/>
      <c r="E1705" s="39"/>
      <c r="F1705" s="39"/>
      <c r="G1705" s="39"/>
    </row>
    <row r="1706" spans="1:11" ht="12.75">
      <c r="A1706" s="34"/>
      <c r="B1706" s="38"/>
      <c r="C1706" s="39"/>
      <c r="D1706" s="39"/>
      <c r="E1706" s="39"/>
      <c r="F1706" s="39"/>
      <c r="G1706" s="39"/>
    </row>
    <row r="1707" spans="1:11" ht="12.75">
      <c r="A1707" s="34"/>
      <c r="B1707" s="38" t="s">
        <v>27</v>
      </c>
      <c r="C1707" s="39"/>
      <c r="D1707" s="39"/>
      <c r="E1707" s="39"/>
      <c r="F1707" s="39"/>
      <c r="G1707" s="39"/>
    </row>
    <row r="1708" spans="1:11" ht="12.75">
      <c r="A1708" s="34"/>
      <c r="B1708" s="38"/>
      <c r="C1708" s="39"/>
      <c r="D1708" s="39"/>
      <c r="E1708" s="39"/>
      <c r="F1708" s="39"/>
      <c r="G1708" s="39"/>
    </row>
    <row r="1709" spans="1:11" ht="12.75">
      <c r="A1709" s="34"/>
      <c r="B1709" s="38"/>
      <c r="C1709" s="39"/>
      <c r="D1709" s="39"/>
      <c r="E1709" s="39"/>
      <c r="F1709" s="39"/>
      <c r="G1709" s="39"/>
    </row>
    <row r="1710" spans="1:11" ht="12.75">
      <c r="A1710" s="34"/>
      <c r="B1710" s="38"/>
      <c r="C1710" s="39"/>
      <c r="D1710" s="39"/>
      <c r="E1710" s="39"/>
      <c r="F1710" s="39"/>
      <c r="G1710" s="39"/>
    </row>
    <row r="1711" spans="1:11" ht="54.75" customHeight="1">
      <c r="A1711" s="14"/>
      <c r="B1711" s="43" t="s">
        <v>95</v>
      </c>
      <c r="C1711" s="43"/>
      <c r="D1711" s="43"/>
      <c r="E1711" s="43"/>
      <c r="F1711" s="43"/>
      <c r="G1711" s="1"/>
      <c r="H1711" s="1"/>
    </row>
    <row r="1712" spans="1:11" ht="15.75">
      <c r="A1712" s="14" t="s">
        <v>0</v>
      </c>
      <c r="B1712" s="14"/>
      <c r="C1712" s="14"/>
      <c r="D1712" s="14"/>
      <c r="E1712" s="21"/>
      <c r="F1712" s="28"/>
      <c r="G1712" s="1"/>
      <c r="H1712" s="1"/>
    </row>
    <row r="1713" spans="1:10" ht="5.25" customHeight="1">
      <c r="F1713" s="28"/>
    </row>
    <row r="1714" spans="1:10" ht="25.5">
      <c r="A1714" s="2" t="s">
        <v>1</v>
      </c>
      <c r="B1714" s="3" t="s">
        <v>2</v>
      </c>
      <c r="C1714" s="3" t="s">
        <v>3</v>
      </c>
      <c r="D1714" s="3" t="s">
        <v>4</v>
      </c>
      <c r="E1714" s="23" t="s">
        <v>5</v>
      </c>
      <c r="F1714" s="23" t="s">
        <v>5</v>
      </c>
      <c r="G1714" s="3"/>
    </row>
    <row r="1715" spans="1:10" ht="12.75">
      <c r="A1715" s="16">
        <v>1</v>
      </c>
      <c r="B1715" s="5" t="s">
        <v>6</v>
      </c>
      <c r="C1715" s="11">
        <v>902.97</v>
      </c>
      <c r="D1715" s="8">
        <v>830.77</v>
      </c>
      <c r="E1715" s="20">
        <v>453.49</v>
      </c>
      <c r="F1715" s="18">
        <f t="shared" si="39"/>
        <v>507.90880000000004</v>
      </c>
      <c r="G1715" s="12"/>
    </row>
    <row r="1716" spans="1:10" ht="12.75">
      <c r="A1716" s="16">
        <v>2</v>
      </c>
      <c r="B1716" s="5" t="s">
        <v>8</v>
      </c>
      <c r="C1716" s="11">
        <v>902.97</v>
      </c>
      <c r="D1716" s="8">
        <v>830.77</v>
      </c>
      <c r="E1716" s="20">
        <v>227.15</v>
      </c>
      <c r="F1716" s="18">
        <f t="shared" si="39"/>
        <v>254.40800000000004</v>
      </c>
      <c r="G1716" s="12"/>
    </row>
    <row r="1717" spans="1:10" ht="12.75">
      <c r="A1717" s="16">
        <v>3</v>
      </c>
      <c r="B1717" s="5" t="s">
        <v>9</v>
      </c>
      <c r="C1717" s="7" t="s">
        <v>7</v>
      </c>
      <c r="D1717" s="6" t="s">
        <v>7</v>
      </c>
      <c r="E1717" s="20">
        <v>448.92</v>
      </c>
      <c r="F1717" s="18">
        <f t="shared" si="39"/>
        <v>502.79040000000009</v>
      </c>
      <c r="G1717" s="8"/>
    </row>
    <row r="1718" spans="1:10" ht="12.75">
      <c r="A1718" s="16">
        <v>4</v>
      </c>
      <c r="B1718" s="5" t="s">
        <v>10</v>
      </c>
      <c r="C1718" s="7" t="s">
        <v>7</v>
      </c>
      <c r="D1718" s="6" t="s">
        <v>7</v>
      </c>
      <c r="E1718" s="20">
        <v>29044.03</v>
      </c>
      <c r="F1718" s="18">
        <f t="shared" si="39"/>
        <v>32529.313600000001</v>
      </c>
      <c r="G1718" s="12"/>
    </row>
    <row r="1719" spans="1:10" ht="12.75">
      <c r="A1719" s="16">
        <v>5</v>
      </c>
      <c r="B1719" s="5" t="s">
        <v>11</v>
      </c>
      <c r="C1719" s="13">
        <v>18059.75</v>
      </c>
      <c r="D1719" s="12">
        <v>16615.22</v>
      </c>
      <c r="E1719" s="20">
        <v>12375.11</v>
      </c>
      <c r="F1719" s="18">
        <f t="shared" si="39"/>
        <v>13860.123200000002</v>
      </c>
      <c r="G1719" s="12"/>
    </row>
    <row r="1720" spans="1:10" ht="12.75">
      <c r="A1720" s="16">
        <v>6</v>
      </c>
      <c r="B1720" s="5" t="s">
        <v>12</v>
      </c>
      <c r="C1720" s="13">
        <v>126417.84</v>
      </c>
      <c r="D1720" s="12">
        <v>116306.44</v>
      </c>
      <c r="E1720" s="20">
        <v>153404.23000000001</v>
      </c>
      <c r="F1720" s="18">
        <f t="shared" si="39"/>
        <v>171812.73760000002</v>
      </c>
      <c r="G1720" s="12"/>
    </row>
    <row r="1721" spans="1:10" ht="12.75">
      <c r="A1721" s="16">
        <v>7</v>
      </c>
      <c r="B1721" s="5" t="s">
        <v>13</v>
      </c>
      <c r="C1721" s="13">
        <v>14447.73</v>
      </c>
      <c r="D1721" s="12">
        <v>13292.18</v>
      </c>
      <c r="E1721" s="20">
        <v>6343.99</v>
      </c>
      <c r="F1721" s="18">
        <f t="shared" si="39"/>
        <v>7105.2688000000007</v>
      </c>
      <c r="G1721" s="12"/>
    </row>
    <row r="1722" spans="1:10" ht="25.5">
      <c r="A1722" s="16">
        <v>8</v>
      </c>
      <c r="B1722" s="5" t="s">
        <v>14</v>
      </c>
      <c r="C1722" s="13">
        <v>212201.38</v>
      </c>
      <c r="D1722" s="12">
        <v>195228.62</v>
      </c>
      <c r="E1722" s="20">
        <v>252378.86</v>
      </c>
      <c r="F1722" s="18">
        <f t="shared" si="39"/>
        <v>282664.32319999998</v>
      </c>
      <c r="G1722" s="12"/>
    </row>
    <row r="1723" spans="1:10" ht="38.25">
      <c r="A1723" s="16">
        <v>9</v>
      </c>
      <c r="B1723" s="5" t="s">
        <v>15</v>
      </c>
      <c r="C1723" s="13">
        <v>14447.73</v>
      </c>
      <c r="D1723" s="12">
        <v>13292.18</v>
      </c>
      <c r="E1723" s="20">
        <v>34226.49</v>
      </c>
      <c r="F1723" s="18">
        <f t="shared" si="39"/>
        <v>38333.668799999999</v>
      </c>
      <c r="G1723" s="12"/>
    </row>
    <row r="1724" spans="1:10" ht="12.75">
      <c r="A1724" s="16">
        <v>10</v>
      </c>
      <c r="B1724" s="5" t="s">
        <v>16</v>
      </c>
      <c r="C1724" s="13">
        <v>46052.19</v>
      </c>
      <c r="D1724" s="12">
        <v>42368.77</v>
      </c>
      <c r="E1724" s="20">
        <v>5637.62</v>
      </c>
      <c r="F1724" s="18">
        <f t="shared" si="39"/>
        <v>6314.1344000000008</v>
      </c>
      <c r="G1724" s="12"/>
    </row>
    <row r="1725" spans="1:10" ht="12.75">
      <c r="A1725" s="16">
        <v>11</v>
      </c>
      <c r="B1725" s="5" t="s">
        <v>17</v>
      </c>
      <c r="C1725" s="13">
        <v>303402.78000000003</v>
      </c>
      <c r="D1725" s="12">
        <v>279135.44</v>
      </c>
      <c r="E1725" s="20">
        <v>313561.38</v>
      </c>
      <c r="F1725" s="18">
        <f t="shared" si="39"/>
        <v>351188.74560000002</v>
      </c>
      <c r="G1725" s="12"/>
    </row>
    <row r="1726" spans="1:10" ht="25.5">
      <c r="A1726" s="16">
        <v>12</v>
      </c>
      <c r="B1726" s="5" t="s">
        <v>18</v>
      </c>
      <c r="C1726" s="13">
        <v>1806</v>
      </c>
      <c r="D1726" s="12">
        <v>1661.51</v>
      </c>
      <c r="E1726" s="20"/>
      <c r="F1726" s="18">
        <f t="shared" si="39"/>
        <v>0</v>
      </c>
      <c r="G1726" s="12"/>
    </row>
    <row r="1727" spans="1:10" ht="25.5">
      <c r="A1727" s="16">
        <v>13</v>
      </c>
      <c r="B1727" s="5" t="s">
        <v>19</v>
      </c>
      <c r="C1727" s="13">
        <v>21671.65</v>
      </c>
      <c r="D1727" s="12">
        <v>19938.240000000002</v>
      </c>
      <c r="E1727" s="20">
        <v>54374.91</v>
      </c>
      <c r="F1727" s="18">
        <f t="shared" si="39"/>
        <v>60899.899200000007</v>
      </c>
      <c r="G1727" s="12"/>
      <c r="J1727" s="22"/>
    </row>
    <row r="1728" spans="1:10" ht="38.25">
      <c r="A1728" s="16">
        <v>14</v>
      </c>
      <c r="B1728" s="5" t="s">
        <v>20</v>
      </c>
      <c r="C1728" s="13">
        <v>14447.73</v>
      </c>
      <c r="D1728" s="12">
        <v>13292.18</v>
      </c>
      <c r="E1728" s="20">
        <v>18152.61</v>
      </c>
      <c r="F1728" s="18">
        <f t="shared" si="39"/>
        <v>20330.923200000001</v>
      </c>
      <c r="G1728" s="12"/>
    </row>
    <row r="1729" spans="1:8" ht="12.75">
      <c r="A1729" s="16">
        <v>15</v>
      </c>
      <c r="B1729" s="5" t="s">
        <v>21</v>
      </c>
      <c r="C1729" s="13">
        <v>128223.73</v>
      </c>
      <c r="D1729" s="12">
        <v>117967.9</v>
      </c>
      <c r="E1729" s="20">
        <v>138117.89000000001</v>
      </c>
      <c r="F1729" s="18">
        <f t="shared" si="39"/>
        <v>154692.03680000003</v>
      </c>
      <c r="G1729" s="12"/>
    </row>
    <row r="1730" spans="1:8" ht="12.75">
      <c r="A1730" s="4"/>
      <c r="B1730" s="10" t="s">
        <v>22</v>
      </c>
      <c r="C1730" s="13">
        <f>SUM(C1715:C1729)</f>
        <v>902984.45000000007</v>
      </c>
      <c r="D1730" s="13">
        <f>SUM(D1715:D1729)</f>
        <v>830760.22000000009</v>
      </c>
      <c r="E1730" s="13">
        <f>SUM(E1715:E1729)</f>
        <v>1018746.68</v>
      </c>
      <c r="F1730" s="13">
        <f>SUM(F1715:F1729)</f>
        <v>1140996.2816000001</v>
      </c>
      <c r="G1730" s="13">
        <f>C1730-F1730</f>
        <v>-238011.83160000003</v>
      </c>
    </row>
    <row r="1731" spans="1:8" ht="12.75">
      <c r="A1731" s="40"/>
      <c r="B1731" s="38"/>
      <c r="C1731" s="39"/>
      <c r="D1731" s="39"/>
      <c r="E1731" s="39"/>
      <c r="F1731" s="39"/>
      <c r="G1731" s="39"/>
    </row>
    <row r="1732" spans="1:8" ht="12.75">
      <c r="A1732" s="40"/>
      <c r="B1732" s="38"/>
      <c r="C1732" s="39"/>
      <c r="D1732" s="39"/>
      <c r="E1732" s="39"/>
      <c r="F1732" s="39"/>
      <c r="G1732" s="39"/>
    </row>
    <row r="1733" spans="1:8" ht="12.75">
      <c r="A1733" s="40"/>
      <c r="B1733" s="38" t="s">
        <v>27</v>
      </c>
      <c r="C1733" s="39"/>
      <c r="D1733" s="39"/>
      <c r="E1733" s="39"/>
      <c r="F1733" s="39"/>
      <c r="G1733" s="39"/>
    </row>
    <row r="1734" spans="1:8" ht="12.75">
      <c r="A1734" s="40"/>
      <c r="B1734" s="38"/>
      <c r="C1734" s="39"/>
      <c r="D1734" s="39"/>
      <c r="E1734" s="39"/>
      <c r="F1734" s="39"/>
      <c r="G1734" s="39"/>
    </row>
    <row r="1735" spans="1:8" ht="12.75">
      <c r="A1735" s="40"/>
      <c r="B1735" s="38"/>
      <c r="C1735" s="39"/>
      <c r="D1735" s="39"/>
      <c r="E1735" s="39"/>
      <c r="F1735" s="39"/>
      <c r="G1735" s="39"/>
    </row>
    <row r="1736" spans="1:8" ht="12.75">
      <c r="A1736" s="40"/>
      <c r="B1736" s="38"/>
      <c r="C1736" s="39"/>
      <c r="D1736" s="39"/>
      <c r="E1736" s="39"/>
      <c r="F1736" s="39"/>
      <c r="G1736" s="39"/>
    </row>
    <row r="1737" spans="1:8" ht="52.5" customHeight="1">
      <c r="A1737" s="14"/>
      <c r="B1737" s="43" t="s">
        <v>96</v>
      </c>
      <c r="C1737" s="43"/>
      <c r="D1737" s="43"/>
      <c r="E1737" s="43"/>
      <c r="F1737" s="43"/>
      <c r="G1737" s="1"/>
      <c r="H1737" s="1"/>
    </row>
    <row r="1738" spans="1:8" ht="15.75">
      <c r="A1738" s="14" t="s">
        <v>0</v>
      </c>
      <c r="B1738" s="14"/>
      <c r="C1738" s="14"/>
      <c r="D1738" s="14"/>
      <c r="E1738" s="21"/>
      <c r="F1738" s="28"/>
      <c r="G1738" s="1"/>
      <c r="H1738" s="1"/>
    </row>
    <row r="1739" spans="1:8" ht="5.25" customHeight="1">
      <c r="F1739" s="28"/>
    </row>
    <row r="1740" spans="1:8" ht="25.5">
      <c r="A1740" s="2" t="s">
        <v>1</v>
      </c>
      <c r="B1740" s="3" t="s">
        <v>2</v>
      </c>
      <c r="C1740" s="3" t="s">
        <v>3</v>
      </c>
      <c r="D1740" s="3" t="s">
        <v>4</v>
      </c>
      <c r="E1740" s="23" t="s">
        <v>5</v>
      </c>
      <c r="F1740" s="23" t="s">
        <v>5</v>
      </c>
      <c r="G1740" s="3"/>
    </row>
    <row r="1741" spans="1:8" ht="12.75">
      <c r="A1741" s="16">
        <v>1</v>
      </c>
      <c r="B1741" s="5" t="s">
        <v>6</v>
      </c>
      <c r="C1741" s="7" t="s">
        <v>7</v>
      </c>
      <c r="D1741" s="6" t="s">
        <v>7</v>
      </c>
      <c r="E1741" s="20">
        <v>36.4</v>
      </c>
      <c r="F1741" s="18">
        <f>E1741*1.12*1.2</f>
        <v>48.921599999999998</v>
      </c>
      <c r="G1741" s="8"/>
    </row>
    <row r="1742" spans="1:8" ht="12.75">
      <c r="A1742" s="16">
        <v>2</v>
      </c>
      <c r="B1742" s="5" t="s">
        <v>8</v>
      </c>
      <c r="C1742" s="7" t="s">
        <v>7</v>
      </c>
      <c r="D1742" s="6" t="s">
        <v>7</v>
      </c>
      <c r="E1742" s="20">
        <v>37.57</v>
      </c>
      <c r="F1742" s="18">
        <f t="shared" ref="F1742:F1755" si="41">E1742*1.12*1.2</f>
        <v>50.494080000000004</v>
      </c>
      <c r="G1742" s="8"/>
    </row>
    <row r="1743" spans="1:8" ht="12.75">
      <c r="A1743" s="16">
        <v>3</v>
      </c>
      <c r="B1743" s="5" t="s">
        <v>9</v>
      </c>
      <c r="C1743" s="7" t="s">
        <v>7</v>
      </c>
      <c r="D1743" s="6" t="s">
        <v>7</v>
      </c>
      <c r="E1743" s="20">
        <v>53.26</v>
      </c>
      <c r="F1743" s="18">
        <f t="shared" si="41"/>
        <v>71.581440000000001</v>
      </c>
      <c r="G1743" s="8"/>
    </row>
    <row r="1744" spans="1:8" ht="12.75">
      <c r="A1744" s="16">
        <v>4</v>
      </c>
      <c r="B1744" s="5" t="s">
        <v>10</v>
      </c>
      <c r="C1744" s="7" t="s">
        <v>7</v>
      </c>
      <c r="D1744" s="6" t="s">
        <v>7</v>
      </c>
      <c r="E1744" s="20">
        <v>2919.03</v>
      </c>
      <c r="F1744" s="18">
        <f t="shared" si="41"/>
        <v>3923.1763200000005</v>
      </c>
      <c r="G1744" s="12"/>
    </row>
    <row r="1745" spans="1:9" ht="12.75">
      <c r="A1745" s="16">
        <v>5</v>
      </c>
      <c r="B1745" s="5" t="s">
        <v>11</v>
      </c>
      <c r="C1745" s="13">
        <v>3270.86</v>
      </c>
      <c r="D1745" s="12">
        <v>3373.4</v>
      </c>
      <c r="E1745" s="20">
        <v>2933.61</v>
      </c>
      <c r="F1745" s="18">
        <f t="shared" si="41"/>
        <v>3942.7718400000003</v>
      </c>
      <c r="G1745" s="12"/>
    </row>
    <row r="1746" spans="1:9" ht="12.75">
      <c r="A1746" s="16">
        <v>6</v>
      </c>
      <c r="B1746" s="5" t="s">
        <v>12</v>
      </c>
      <c r="C1746" s="13">
        <v>23059.54</v>
      </c>
      <c r="D1746" s="12">
        <v>23782.47</v>
      </c>
      <c r="E1746" s="20">
        <v>27668.86</v>
      </c>
      <c r="F1746" s="18">
        <f t="shared" si="41"/>
        <v>37186.947840000001</v>
      </c>
      <c r="G1746" s="12"/>
    </row>
    <row r="1747" spans="1:9" ht="12.75">
      <c r="A1747" s="16">
        <v>7</v>
      </c>
      <c r="B1747" s="5" t="s">
        <v>13</v>
      </c>
      <c r="C1747" s="13">
        <v>2289.5700000000002</v>
      </c>
      <c r="D1747" s="12">
        <v>2361.39</v>
      </c>
      <c r="E1747" s="20">
        <v>1840.69</v>
      </c>
      <c r="F1747" s="18">
        <f t="shared" si="41"/>
        <v>2473.8873600000002</v>
      </c>
      <c r="G1747" s="12"/>
    </row>
    <row r="1748" spans="1:9" ht="25.5">
      <c r="A1748" s="16">
        <v>8</v>
      </c>
      <c r="B1748" s="5" t="s">
        <v>14</v>
      </c>
      <c r="C1748" s="13">
        <v>38596.17</v>
      </c>
      <c r="D1748" s="12">
        <v>39806.1</v>
      </c>
      <c r="E1748" s="20">
        <v>26943.93</v>
      </c>
      <c r="F1748" s="18">
        <f t="shared" si="41"/>
        <v>36212.641920000002</v>
      </c>
      <c r="G1748" s="12"/>
    </row>
    <row r="1749" spans="1:9" ht="38.25">
      <c r="A1749" s="16">
        <v>9</v>
      </c>
      <c r="B1749" s="5" t="s">
        <v>15</v>
      </c>
      <c r="C1749" s="13">
        <v>2289.5700000000002</v>
      </c>
      <c r="D1749" s="12">
        <v>2361.39</v>
      </c>
      <c r="E1749" s="20">
        <v>1265.23</v>
      </c>
      <c r="F1749" s="18">
        <f t="shared" si="41"/>
        <v>1700.46912</v>
      </c>
      <c r="G1749" s="12"/>
      <c r="I1749" s="22"/>
    </row>
    <row r="1750" spans="1:9" ht="12.75">
      <c r="A1750" s="16">
        <v>10</v>
      </c>
      <c r="B1750" s="5" t="s">
        <v>16</v>
      </c>
      <c r="C1750" s="13">
        <v>8340.69</v>
      </c>
      <c r="D1750" s="12">
        <v>8602.15</v>
      </c>
      <c r="E1750" s="20">
        <v>885.86</v>
      </c>
      <c r="F1750" s="18">
        <f t="shared" si="41"/>
        <v>1190.59584</v>
      </c>
      <c r="G1750" s="12"/>
    </row>
    <row r="1751" spans="1:9" ht="12.75">
      <c r="A1751" s="16">
        <v>11</v>
      </c>
      <c r="B1751" s="5" t="s">
        <v>17</v>
      </c>
      <c r="C1751" s="13">
        <v>55719.11</v>
      </c>
      <c r="D1751" s="12">
        <v>57465.86</v>
      </c>
      <c r="E1751" s="20">
        <v>47103.45</v>
      </c>
      <c r="F1751" s="18">
        <f t="shared" si="41"/>
        <v>63307.036800000002</v>
      </c>
      <c r="G1751" s="12"/>
    </row>
    <row r="1752" spans="1:9" ht="25.5">
      <c r="A1752" s="16">
        <v>12</v>
      </c>
      <c r="B1752" s="5" t="s">
        <v>18</v>
      </c>
      <c r="C1752" s="11">
        <v>327.04000000000002</v>
      </c>
      <c r="D1752" s="8">
        <v>337.34</v>
      </c>
      <c r="E1752" s="20"/>
      <c r="F1752" s="18">
        <f t="shared" si="41"/>
        <v>0</v>
      </c>
      <c r="G1752" s="8"/>
    </row>
    <row r="1753" spans="1:9" ht="25.5">
      <c r="A1753" s="16">
        <v>13</v>
      </c>
      <c r="B1753" s="5" t="s">
        <v>19</v>
      </c>
      <c r="C1753" s="13">
        <v>4088.59</v>
      </c>
      <c r="D1753" s="12">
        <v>4216.75</v>
      </c>
      <c r="E1753" s="20">
        <v>8921.2900000000009</v>
      </c>
      <c r="F1753" s="18">
        <f t="shared" si="41"/>
        <v>11990.213760000002</v>
      </c>
      <c r="G1753" s="8"/>
    </row>
    <row r="1754" spans="1:9" ht="38.25">
      <c r="A1754" s="16">
        <v>14</v>
      </c>
      <c r="B1754" s="5" t="s">
        <v>20</v>
      </c>
      <c r="C1754" s="13">
        <v>2289.5700000000002</v>
      </c>
      <c r="D1754" s="12">
        <v>2361.39</v>
      </c>
      <c r="E1754" s="20">
        <v>2836.31</v>
      </c>
      <c r="F1754" s="18">
        <f t="shared" si="41"/>
        <v>3812.0006400000002</v>
      </c>
      <c r="G1754" s="12"/>
    </row>
    <row r="1755" spans="1:9" ht="12.75">
      <c r="A1755" s="16">
        <v>15</v>
      </c>
      <c r="B1755" s="5" t="s">
        <v>21</v>
      </c>
      <c r="C1755" s="13">
        <v>23272.19</v>
      </c>
      <c r="D1755" s="12">
        <v>24001.75</v>
      </c>
      <c r="E1755" s="20">
        <v>20474.68</v>
      </c>
      <c r="F1755" s="18">
        <f t="shared" si="41"/>
        <v>27517.969920000003</v>
      </c>
      <c r="G1755" s="12"/>
    </row>
    <row r="1756" spans="1:9" ht="12.75">
      <c r="A1756" s="9"/>
      <c r="B1756" s="10" t="s">
        <v>22</v>
      </c>
      <c r="C1756" s="13">
        <f>SUM(C1741:C1755)</f>
        <v>163542.90000000002</v>
      </c>
      <c r="D1756" s="13">
        <f>SUM(D1741:D1755)</f>
        <v>168669.99000000002</v>
      </c>
      <c r="E1756" s="13">
        <f>SUM(E1741:E1755)</f>
        <v>143920.17000000001</v>
      </c>
      <c r="F1756" s="13">
        <f>SUM(F1741:F1755)</f>
        <v>193428.70848000003</v>
      </c>
      <c r="G1756" s="13">
        <f>C1756-F1756</f>
        <v>-29885.808480000007</v>
      </c>
    </row>
    <row r="1757" spans="1:9" ht="12.75">
      <c r="A1757" s="34"/>
      <c r="B1757" s="38"/>
      <c r="C1757" s="39"/>
      <c r="D1757" s="39"/>
      <c r="E1757" s="39"/>
      <c r="F1757" s="39"/>
      <c r="G1757" s="39"/>
    </row>
    <row r="1758" spans="1:9" ht="12.75">
      <c r="A1758" s="34"/>
      <c r="B1758" s="38"/>
      <c r="C1758" s="39"/>
      <c r="D1758" s="39"/>
      <c r="E1758" s="39"/>
      <c r="F1758" s="39"/>
      <c r="G1758" s="39"/>
    </row>
    <row r="1759" spans="1:9" ht="12.75">
      <c r="A1759" s="34"/>
      <c r="B1759" s="38" t="s">
        <v>27</v>
      </c>
      <c r="C1759" s="39"/>
      <c r="D1759" s="39"/>
      <c r="E1759" s="39"/>
      <c r="F1759" s="39"/>
      <c r="G1759" s="39"/>
    </row>
    <row r="1760" spans="1:9" ht="12.75">
      <c r="A1760" s="34"/>
      <c r="B1760" s="38"/>
      <c r="C1760" s="39"/>
      <c r="D1760" s="39"/>
      <c r="E1760" s="39"/>
      <c r="F1760" s="39"/>
      <c r="G1760" s="39"/>
    </row>
    <row r="1761" spans="1:8" ht="12.75">
      <c r="A1761" s="34"/>
      <c r="B1761" s="38"/>
      <c r="C1761" s="39"/>
      <c r="D1761" s="39"/>
      <c r="E1761" s="39"/>
      <c r="F1761" s="39"/>
      <c r="G1761" s="39"/>
    </row>
    <row r="1762" spans="1:8" ht="12.75">
      <c r="A1762" s="34"/>
      <c r="B1762" s="38"/>
      <c r="C1762" s="39"/>
      <c r="D1762" s="39"/>
      <c r="E1762" s="39"/>
      <c r="F1762" s="39"/>
      <c r="G1762" s="39"/>
    </row>
    <row r="1763" spans="1:8" ht="50.25" customHeight="1">
      <c r="A1763" s="14"/>
      <c r="B1763" s="43" t="s">
        <v>97</v>
      </c>
      <c r="C1763" s="43"/>
      <c r="D1763" s="43"/>
      <c r="E1763" s="43"/>
      <c r="F1763" s="43"/>
      <c r="G1763" s="1"/>
      <c r="H1763" s="1"/>
    </row>
    <row r="1764" spans="1:8" ht="15.75">
      <c r="A1764" s="14" t="s">
        <v>0</v>
      </c>
      <c r="B1764" s="14"/>
      <c r="C1764" s="14"/>
      <c r="D1764" s="14"/>
      <c r="E1764" s="21"/>
      <c r="F1764" s="28"/>
      <c r="G1764" s="1"/>
      <c r="H1764" s="1"/>
    </row>
    <row r="1765" spans="1:8" ht="5.25" customHeight="1">
      <c r="F1765" s="28"/>
    </row>
    <row r="1766" spans="1:8" ht="25.5">
      <c r="A1766" s="2" t="s">
        <v>1</v>
      </c>
      <c r="B1766" s="3" t="s">
        <v>2</v>
      </c>
      <c r="C1766" s="3" t="s">
        <v>3</v>
      </c>
      <c r="D1766" s="3" t="s">
        <v>4</v>
      </c>
      <c r="E1766" s="23" t="s">
        <v>5</v>
      </c>
      <c r="F1766" s="23" t="s">
        <v>5</v>
      </c>
      <c r="G1766" s="3"/>
    </row>
    <row r="1767" spans="1:8" ht="12.75">
      <c r="A1767" s="16">
        <v>1</v>
      </c>
      <c r="B1767" s="5" t="s">
        <v>6</v>
      </c>
      <c r="C1767" s="7" t="s">
        <v>7</v>
      </c>
      <c r="D1767" s="6" t="s">
        <v>7</v>
      </c>
      <c r="E1767" s="20">
        <v>63.24</v>
      </c>
      <c r="F1767" s="18">
        <f>E1767*1.12*1.2</f>
        <v>84.994560000000021</v>
      </c>
      <c r="G1767" s="8"/>
    </row>
    <row r="1768" spans="1:8" ht="12.75">
      <c r="A1768" s="16">
        <v>2</v>
      </c>
      <c r="B1768" s="5" t="s">
        <v>8</v>
      </c>
      <c r="C1768" s="11">
        <v>967.23</v>
      </c>
      <c r="D1768" s="8">
        <v>918.78</v>
      </c>
      <c r="E1768" s="20">
        <v>239.49</v>
      </c>
      <c r="F1768" s="18">
        <f t="shared" ref="F1768:F1783" si="42">E1768*1.12*1.2</f>
        <v>321.87456000000003</v>
      </c>
      <c r="G1768" s="12"/>
    </row>
    <row r="1769" spans="1:8" ht="12.75">
      <c r="A1769" s="16">
        <v>3</v>
      </c>
      <c r="B1769" s="5" t="s">
        <v>25</v>
      </c>
      <c r="C1769" s="13">
        <v>75442.490000000005</v>
      </c>
      <c r="D1769" s="12">
        <v>71663.23</v>
      </c>
      <c r="E1769" s="20">
        <v>14105.76</v>
      </c>
      <c r="F1769" s="18">
        <f t="shared" si="42"/>
        <v>18958.141439999999</v>
      </c>
      <c r="G1769" s="12"/>
    </row>
    <row r="1770" spans="1:8" ht="12.75">
      <c r="A1770" s="16">
        <v>4</v>
      </c>
      <c r="B1770" s="5" t="s">
        <v>9</v>
      </c>
      <c r="C1770" s="7" t="s">
        <v>7</v>
      </c>
      <c r="D1770" s="6" t="s">
        <v>7</v>
      </c>
      <c r="E1770" s="20">
        <v>170.53</v>
      </c>
      <c r="F1770" s="18">
        <f t="shared" si="42"/>
        <v>229.19232000000002</v>
      </c>
      <c r="G1770" s="8"/>
    </row>
    <row r="1771" spans="1:8" ht="12.75">
      <c r="A1771" s="16">
        <v>5</v>
      </c>
      <c r="B1771" s="5" t="s">
        <v>10</v>
      </c>
      <c r="C1771" s="7" t="s">
        <v>7</v>
      </c>
      <c r="D1771" s="6" t="s">
        <v>7</v>
      </c>
      <c r="E1771" s="20">
        <v>11957.93</v>
      </c>
      <c r="F1771" s="18">
        <f t="shared" si="42"/>
        <v>16071.457920000003</v>
      </c>
      <c r="G1771" s="12"/>
    </row>
    <row r="1772" spans="1:8" ht="12.75">
      <c r="A1772" s="16">
        <v>6</v>
      </c>
      <c r="B1772" s="5" t="s">
        <v>11</v>
      </c>
      <c r="C1772" s="13">
        <v>13540.97</v>
      </c>
      <c r="D1772" s="12">
        <v>12862.64</v>
      </c>
      <c r="E1772" s="20">
        <v>8507.86</v>
      </c>
      <c r="F1772" s="18">
        <f t="shared" si="42"/>
        <v>11434.563840000003</v>
      </c>
      <c r="G1772" s="12"/>
    </row>
    <row r="1773" spans="1:8" ht="12.75">
      <c r="A1773" s="16">
        <v>7</v>
      </c>
      <c r="B1773" s="5" t="s">
        <v>12</v>
      </c>
      <c r="C1773" s="13">
        <v>93819.47</v>
      </c>
      <c r="D1773" s="12">
        <v>89119.64</v>
      </c>
      <c r="E1773" s="20">
        <v>107901.91</v>
      </c>
      <c r="F1773" s="18">
        <f t="shared" si="42"/>
        <v>145020.16704000003</v>
      </c>
      <c r="G1773" s="12"/>
    </row>
    <row r="1774" spans="1:8" ht="12.75">
      <c r="A1774" s="16">
        <v>8</v>
      </c>
      <c r="B1774" s="5" t="s">
        <v>13</v>
      </c>
      <c r="C1774" s="13">
        <v>25147.45</v>
      </c>
      <c r="D1774" s="12">
        <v>23887.75</v>
      </c>
      <c r="E1774" s="20">
        <v>34824.22</v>
      </c>
      <c r="F1774" s="18">
        <f t="shared" si="42"/>
        <v>46803.751680000008</v>
      </c>
      <c r="G1774" s="12"/>
    </row>
    <row r="1775" spans="1:8" ht="25.5">
      <c r="A1775" s="16">
        <v>9</v>
      </c>
      <c r="B1775" s="5" t="s">
        <v>14</v>
      </c>
      <c r="C1775" s="13">
        <v>202147.05</v>
      </c>
      <c r="D1775" s="12">
        <v>192020.69</v>
      </c>
      <c r="E1775" s="20">
        <v>83528.2</v>
      </c>
      <c r="F1775" s="18">
        <f t="shared" si="42"/>
        <v>112261.9008</v>
      </c>
      <c r="G1775" s="12"/>
    </row>
    <row r="1776" spans="1:8" ht="38.25">
      <c r="A1776" s="16">
        <v>10</v>
      </c>
      <c r="B1776" s="5" t="s">
        <v>15</v>
      </c>
      <c r="C1776" s="13">
        <v>65770.3</v>
      </c>
      <c r="D1776" s="12">
        <v>62475.64</v>
      </c>
      <c r="E1776" s="20">
        <v>1284.43</v>
      </c>
      <c r="F1776" s="18">
        <f t="shared" si="42"/>
        <v>1726.2739200000003</v>
      </c>
      <c r="G1776" s="12"/>
    </row>
    <row r="1777" spans="1:10" ht="12.75">
      <c r="A1777" s="16">
        <v>11</v>
      </c>
      <c r="B1777" s="5" t="s">
        <v>16</v>
      </c>
      <c r="C1777" s="13">
        <v>33852.379999999997</v>
      </c>
      <c r="D1777" s="12">
        <v>32156.560000000001</v>
      </c>
      <c r="E1777" s="20">
        <v>3872.48</v>
      </c>
      <c r="F1777" s="18">
        <f t="shared" si="42"/>
        <v>5204.61312</v>
      </c>
      <c r="G1777" s="12"/>
    </row>
    <row r="1778" spans="1:10" ht="12.75">
      <c r="A1778" s="16">
        <v>12</v>
      </c>
      <c r="B1778" s="5" t="s">
        <v>17</v>
      </c>
      <c r="C1778" s="13">
        <v>226424.1</v>
      </c>
      <c r="D1778" s="12">
        <v>215081.53</v>
      </c>
      <c r="E1778" s="20">
        <v>206561.6</v>
      </c>
      <c r="F1778" s="18">
        <f t="shared" si="42"/>
        <v>277618.7904</v>
      </c>
      <c r="G1778" s="12"/>
    </row>
    <row r="1779" spans="1:10" ht="25.5">
      <c r="A1779" s="16">
        <v>13</v>
      </c>
      <c r="B1779" s="5" t="s">
        <v>18</v>
      </c>
      <c r="C1779" s="13">
        <v>1354.1</v>
      </c>
      <c r="D1779" s="12">
        <v>1286.25</v>
      </c>
      <c r="E1779" s="20"/>
      <c r="F1779" s="18">
        <f t="shared" si="42"/>
        <v>0</v>
      </c>
      <c r="G1779" s="12"/>
      <c r="J1779" s="22"/>
    </row>
    <row r="1780" spans="1:10" ht="25.5">
      <c r="A1780" s="16">
        <v>14</v>
      </c>
      <c r="B1780" s="5" t="s">
        <v>19</v>
      </c>
      <c r="C1780" s="13">
        <v>16442.63</v>
      </c>
      <c r="D1780" s="12">
        <v>15618.9</v>
      </c>
      <c r="E1780" s="20">
        <v>37033.760000000002</v>
      </c>
      <c r="F1780" s="18">
        <f t="shared" si="42"/>
        <v>49773.373440000003</v>
      </c>
      <c r="G1780" s="12"/>
    </row>
    <row r="1781" spans="1:10" ht="38.25">
      <c r="A1781" s="16">
        <v>15</v>
      </c>
      <c r="B1781" s="5" t="s">
        <v>20</v>
      </c>
      <c r="C1781" s="13">
        <v>65770.3</v>
      </c>
      <c r="D1781" s="12">
        <v>62475.64</v>
      </c>
      <c r="E1781" s="20">
        <v>27512.48</v>
      </c>
      <c r="F1781" s="18">
        <f t="shared" si="42"/>
        <v>36976.773119999998</v>
      </c>
      <c r="G1781" s="12"/>
      <c r="J1781" s="22"/>
    </row>
    <row r="1782" spans="1:10" ht="12.75">
      <c r="A1782" s="16">
        <v>16</v>
      </c>
      <c r="B1782" s="5" t="s">
        <v>21</v>
      </c>
      <c r="C1782" s="13">
        <v>94786.7</v>
      </c>
      <c r="D1782" s="12">
        <v>90038.41</v>
      </c>
      <c r="E1782" s="20">
        <v>62577.39</v>
      </c>
      <c r="F1782" s="18">
        <f t="shared" si="42"/>
        <v>84104.012159999998</v>
      </c>
      <c r="G1782" s="12"/>
    </row>
    <row r="1783" spans="1:10" ht="12.75">
      <c r="A1783" s="16">
        <v>17</v>
      </c>
      <c r="B1783" s="5" t="s">
        <v>23</v>
      </c>
      <c r="C1783" s="13">
        <v>51745.8</v>
      </c>
      <c r="D1783" s="12">
        <v>49153.57</v>
      </c>
      <c r="E1783" s="20">
        <v>122062.38</v>
      </c>
      <c r="F1783" s="18">
        <f t="shared" si="42"/>
        <v>164051.83872000003</v>
      </c>
      <c r="G1783" s="12"/>
    </row>
    <row r="1784" spans="1:10" ht="12.75">
      <c r="A1784" s="9"/>
      <c r="B1784" s="10" t="s">
        <v>22</v>
      </c>
      <c r="C1784" s="13">
        <f>SUM(C1767:C1783)</f>
        <v>967210.97000000009</v>
      </c>
      <c r="D1784" s="13">
        <f>SUM(D1767:D1783)</f>
        <v>918759.23</v>
      </c>
      <c r="E1784" s="13">
        <f>SUM(E1767:E1783)</f>
        <v>722203.66</v>
      </c>
      <c r="F1784" s="13">
        <f>SUM(F1767:F1783)</f>
        <v>970641.71904000011</v>
      </c>
      <c r="G1784" s="13">
        <f>C1784-F1784</f>
        <v>-3430.7490400000243</v>
      </c>
    </row>
    <row r="1785" spans="1:10" ht="12.75">
      <c r="A1785" s="34"/>
      <c r="B1785" s="38"/>
      <c r="C1785" s="39"/>
      <c r="D1785" s="39"/>
      <c r="E1785" s="39"/>
      <c r="F1785" s="39"/>
      <c r="G1785" s="39"/>
    </row>
    <row r="1786" spans="1:10" ht="12.75">
      <c r="A1786" s="34"/>
      <c r="B1786" s="38"/>
      <c r="C1786" s="39"/>
      <c r="D1786" s="39"/>
      <c r="E1786" s="39"/>
      <c r="F1786" s="39"/>
      <c r="G1786" s="39"/>
    </row>
    <row r="1787" spans="1:10" ht="12.75">
      <c r="A1787" s="34"/>
      <c r="B1787" s="38" t="s">
        <v>27</v>
      </c>
      <c r="C1787" s="39"/>
      <c r="D1787" s="39"/>
      <c r="E1787" s="39"/>
      <c r="F1787" s="39"/>
      <c r="G1787" s="39"/>
    </row>
    <row r="1788" spans="1:10" ht="12.75">
      <c r="A1788" s="34"/>
      <c r="B1788" s="38"/>
      <c r="C1788" s="39"/>
      <c r="D1788" s="39"/>
      <c r="E1788" s="39"/>
      <c r="F1788" s="39"/>
      <c r="G1788" s="39"/>
    </row>
    <row r="1789" spans="1:10" ht="12.75">
      <c r="A1789" s="34"/>
      <c r="B1789" s="38"/>
      <c r="C1789" s="39"/>
      <c r="D1789" s="39"/>
      <c r="E1789" s="39"/>
      <c r="F1789" s="39"/>
      <c r="G1789" s="39"/>
    </row>
    <row r="1790" spans="1:10" ht="12.75">
      <c r="A1790" s="34"/>
      <c r="B1790" s="38"/>
      <c r="C1790" s="39"/>
      <c r="D1790" s="39"/>
      <c r="E1790" s="39"/>
      <c r="F1790" s="39"/>
      <c r="G1790" s="39"/>
    </row>
    <row r="1791" spans="1:10" ht="49.5" customHeight="1">
      <c r="A1791" s="14"/>
      <c r="B1791" s="43" t="s">
        <v>98</v>
      </c>
      <c r="C1791" s="43"/>
      <c r="D1791" s="43"/>
      <c r="E1791" s="43"/>
      <c r="F1791" s="43"/>
      <c r="G1791" s="1"/>
      <c r="H1791" s="1"/>
    </row>
    <row r="1792" spans="1:10" ht="15.75">
      <c r="A1792" s="14" t="s">
        <v>0</v>
      </c>
      <c r="B1792" s="14"/>
      <c r="C1792" s="14"/>
      <c r="D1792" s="14"/>
      <c r="E1792" s="21"/>
      <c r="F1792" s="28"/>
      <c r="G1792" s="1"/>
      <c r="H1792" s="1"/>
    </row>
    <row r="1793" spans="1:7" ht="5.25" customHeight="1">
      <c r="F1793" s="28"/>
    </row>
    <row r="1794" spans="1:7" ht="25.5">
      <c r="A1794" s="2" t="s">
        <v>1</v>
      </c>
      <c r="B1794" s="3" t="s">
        <v>2</v>
      </c>
      <c r="C1794" s="3" t="s">
        <v>3</v>
      </c>
      <c r="D1794" s="3" t="s">
        <v>4</v>
      </c>
      <c r="E1794" s="23" t="s">
        <v>5</v>
      </c>
      <c r="F1794" s="23" t="s">
        <v>5</v>
      </c>
      <c r="G1794" s="3"/>
    </row>
    <row r="1795" spans="1:7" ht="12.75">
      <c r="A1795" s="16">
        <v>1</v>
      </c>
      <c r="B1795" s="5" t="s">
        <v>6</v>
      </c>
      <c r="C1795" s="7" t="s">
        <v>7</v>
      </c>
      <c r="D1795" s="6" t="s">
        <v>7</v>
      </c>
      <c r="E1795" s="20">
        <v>155.22</v>
      </c>
      <c r="F1795" s="18">
        <f>E1795*1.12*1.2</f>
        <v>208.61568000000003</v>
      </c>
      <c r="G1795" s="8"/>
    </row>
    <row r="1796" spans="1:7" ht="12.75">
      <c r="A1796" s="16">
        <v>2</v>
      </c>
      <c r="B1796" s="5" t="s">
        <v>8</v>
      </c>
      <c r="C1796" s="11">
        <v>897.33</v>
      </c>
      <c r="D1796" s="8">
        <v>869.03</v>
      </c>
      <c r="E1796" s="20">
        <v>160.08000000000001</v>
      </c>
      <c r="F1796" s="18">
        <f t="shared" ref="F1796:F1811" si="43">E1796*1.12*1.2</f>
        <v>215.14752000000004</v>
      </c>
      <c r="G1796" s="12"/>
    </row>
    <row r="1797" spans="1:7" ht="12.75">
      <c r="A1797" s="16">
        <v>3</v>
      </c>
      <c r="B1797" s="5" t="s">
        <v>25</v>
      </c>
      <c r="C1797" s="13">
        <v>82556.740000000005</v>
      </c>
      <c r="D1797" s="12">
        <v>79949.5</v>
      </c>
      <c r="E1797" s="20">
        <v>29009.48</v>
      </c>
      <c r="F1797" s="18">
        <f t="shared" si="43"/>
        <v>38988.741119999999</v>
      </c>
      <c r="G1797" s="12"/>
    </row>
    <row r="1798" spans="1:7" ht="12.75">
      <c r="A1798" s="16">
        <v>4</v>
      </c>
      <c r="B1798" s="5" t="s">
        <v>9</v>
      </c>
      <c r="C1798" s="7" t="s">
        <v>7</v>
      </c>
      <c r="D1798" s="6" t="s">
        <v>7</v>
      </c>
      <c r="E1798" s="20">
        <v>177.64</v>
      </c>
      <c r="F1798" s="18">
        <f t="shared" si="43"/>
        <v>238.74816000000001</v>
      </c>
      <c r="G1798" s="8"/>
    </row>
    <row r="1799" spans="1:7" ht="12.75">
      <c r="A1799" s="16">
        <v>5</v>
      </c>
      <c r="B1799" s="5" t="s">
        <v>10</v>
      </c>
      <c r="C1799" s="7" t="s">
        <v>7</v>
      </c>
      <c r="D1799" s="6" t="s">
        <v>7</v>
      </c>
      <c r="E1799" s="20">
        <v>19531.47</v>
      </c>
      <c r="F1799" s="18">
        <f t="shared" si="43"/>
        <v>26250.295680000003</v>
      </c>
      <c r="G1799" s="12"/>
    </row>
    <row r="1800" spans="1:7" ht="12.75">
      <c r="A1800" s="16">
        <v>6</v>
      </c>
      <c r="B1800" s="5" t="s">
        <v>11</v>
      </c>
      <c r="C1800" s="13">
        <v>14357.71</v>
      </c>
      <c r="D1800" s="12">
        <v>13904.22</v>
      </c>
      <c r="E1800" s="20">
        <v>8507.86</v>
      </c>
      <c r="F1800" s="18">
        <f t="shared" si="43"/>
        <v>11434.563840000003</v>
      </c>
      <c r="G1800" s="12"/>
    </row>
    <row r="1801" spans="1:7" ht="12.75">
      <c r="A1801" s="16">
        <v>7</v>
      </c>
      <c r="B1801" s="5" t="s">
        <v>12</v>
      </c>
      <c r="C1801" s="13">
        <v>97811.87</v>
      </c>
      <c r="D1801" s="12">
        <v>94722.77</v>
      </c>
      <c r="E1801" s="20">
        <v>89086.58</v>
      </c>
      <c r="F1801" s="18">
        <f t="shared" si="43"/>
        <v>119732.36352000001</v>
      </c>
      <c r="G1801" s="12"/>
    </row>
    <row r="1802" spans="1:7" ht="12.75">
      <c r="A1802" s="16">
        <v>8</v>
      </c>
      <c r="B1802" s="5" t="s">
        <v>13</v>
      </c>
      <c r="C1802" s="13">
        <v>20639.16</v>
      </c>
      <c r="D1802" s="12">
        <v>19987.349999999999</v>
      </c>
      <c r="E1802" s="20">
        <v>13926.75</v>
      </c>
      <c r="F1802" s="18">
        <f t="shared" si="43"/>
        <v>18717.552</v>
      </c>
      <c r="G1802" s="12"/>
    </row>
    <row r="1803" spans="1:7" ht="25.5">
      <c r="A1803" s="16">
        <v>9</v>
      </c>
      <c r="B1803" s="5" t="s">
        <v>14</v>
      </c>
      <c r="C1803" s="13">
        <v>211776.1</v>
      </c>
      <c r="D1803" s="12">
        <v>205087.81</v>
      </c>
      <c r="E1803" s="20">
        <v>87126.42</v>
      </c>
      <c r="F1803" s="18">
        <f t="shared" si="43"/>
        <v>117097.90848</v>
      </c>
      <c r="G1803" s="12"/>
    </row>
    <row r="1804" spans="1:7" ht="38.25">
      <c r="A1804" s="16">
        <v>10</v>
      </c>
      <c r="B1804" s="5" t="s">
        <v>15</v>
      </c>
      <c r="C1804" s="13">
        <v>20639.16</v>
      </c>
      <c r="D1804" s="12">
        <v>19987.349999999999</v>
      </c>
      <c r="E1804" s="20">
        <v>177.31</v>
      </c>
      <c r="F1804" s="18">
        <f t="shared" si="43"/>
        <v>238.30464000000001</v>
      </c>
      <c r="G1804" s="12"/>
    </row>
    <row r="1805" spans="1:7" ht="12.75">
      <c r="A1805" s="16">
        <v>11</v>
      </c>
      <c r="B1805" s="5" t="s">
        <v>16</v>
      </c>
      <c r="C1805" s="13">
        <v>35894.26</v>
      </c>
      <c r="D1805" s="12">
        <v>34760.65</v>
      </c>
      <c r="E1805" s="20">
        <v>3883.38</v>
      </c>
      <c r="F1805" s="18">
        <f t="shared" si="43"/>
        <v>5219.2627200000006</v>
      </c>
      <c r="G1805" s="12"/>
    </row>
    <row r="1806" spans="1:7" ht="12.75">
      <c r="A1806" s="16">
        <v>12</v>
      </c>
      <c r="B1806" s="5" t="s">
        <v>17</v>
      </c>
      <c r="C1806" s="13">
        <v>237260.99</v>
      </c>
      <c r="D1806" s="12">
        <v>229767.9</v>
      </c>
      <c r="E1806" s="20">
        <v>226125.77</v>
      </c>
      <c r="F1806" s="18">
        <f t="shared" si="43"/>
        <v>303913.03487999999</v>
      </c>
      <c r="G1806" s="12"/>
    </row>
    <row r="1807" spans="1:7" ht="25.5">
      <c r="A1807" s="16">
        <v>13</v>
      </c>
      <c r="B1807" s="5" t="s">
        <v>18</v>
      </c>
      <c r="C1807" s="13">
        <v>1346.05</v>
      </c>
      <c r="D1807" s="12">
        <v>1303.51</v>
      </c>
      <c r="E1807" s="20"/>
      <c r="F1807" s="18">
        <f t="shared" si="43"/>
        <v>0</v>
      </c>
      <c r="G1807" s="12"/>
    </row>
    <row r="1808" spans="1:7" ht="25.5">
      <c r="A1808" s="16">
        <v>14</v>
      </c>
      <c r="B1808" s="5" t="s">
        <v>19</v>
      </c>
      <c r="C1808" s="13">
        <v>17049.810000000001</v>
      </c>
      <c r="D1808" s="12">
        <v>16511.310000000001</v>
      </c>
      <c r="E1808" s="20">
        <v>37053.29</v>
      </c>
      <c r="F1808" s="18">
        <f t="shared" si="43"/>
        <v>49799.621760000002</v>
      </c>
      <c r="G1808" s="12"/>
    </row>
    <row r="1809" spans="1:11" ht="38.25">
      <c r="A1809" s="16">
        <v>15</v>
      </c>
      <c r="B1809" s="5" t="s">
        <v>20</v>
      </c>
      <c r="C1809" s="13">
        <v>20639.16</v>
      </c>
      <c r="D1809" s="12">
        <v>19987.349999999999</v>
      </c>
      <c r="E1809" s="20">
        <v>12479.93</v>
      </c>
      <c r="F1809" s="18">
        <f t="shared" si="43"/>
        <v>16773.02592</v>
      </c>
      <c r="G1809" s="12"/>
    </row>
    <row r="1810" spans="1:11" ht="12.75">
      <c r="A1810" s="16">
        <v>16</v>
      </c>
      <c r="B1810" s="5" t="s">
        <v>21</v>
      </c>
      <c r="C1810" s="13">
        <v>99606.55</v>
      </c>
      <c r="D1810" s="12">
        <v>96460.81</v>
      </c>
      <c r="E1810" s="20">
        <v>65063.14</v>
      </c>
      <c r="F1810" s="18">
        <f t="shared" si="43"/>
        <v>87444.860160000011</v>
      </c>
      <c r="G1810" s="12"/>
    </row>
    <row r="1811" spans="1:11" ht="12.75">
      <c r="A1811" s="16">
        <v>17</v>
      </c>
      <c r="B1811" s="5" t="s">
        <v>23</v>
      </c>
      <c r="C1811" s="13">
        <v>36881.39</v>
      </c>
      <c r="D1811" s="12">
        <v>35716.65</v>
      </c>
      <c r="E1811" s="20">
        <v>76969.89</v>
      </c>
      <c r="F1811" s="18">
        <f t="shared" si="43"/>
        <v>103447.53216</v>
      </c>
      <c r="G1811" s="12"/>
      <c r="K1811" s="22"/>
    </row>
    <row r="1812" spans="1:11" ht="12.75">
      <c r="A1812" s="9"/>
      <c r="B1812" s="10" t="s">
        <v>22</v>
      </c>
      <c r="C1812" s="13">
        <f>SUM(C1795:C1811)</f>
        <v>897356.28000000026</v>
      </c>
      <c r="D1812" s="13">
        <f>SUM(D1795:D1811)</f>
        <v>869016.21000000008</v>
      </c>
      <c r="E1812" s="13">
        <f>SUM(E1795:E1811)</f>
        <v>669434.21</v>
      </c>
      <c r="F1812" s="13">
        <f>SUM(F1795:F1811)</f>
        <v>899719.57824000018</v>
      </c>
      <c r="G1812" s="13">
        <f>C1812-F1812</f>
        <v>-2363.2982399999164</v>
      </c>
    </row>
    <row r="1813" spans="1:11" ht="12.75">
      <c r="A1813" s="34"/>
      <c r="B1813" s="38"/>
      <c r="C1813" s="39"/>
      <c r="D1813" s="39"/>
      <c r="E1813" s="39"/>
      <c r="F1813" s="39"/>
      <c r="G1813" s="39"/>
    </row>
    <row r="1814" spans="1:11" ht="12.75">
      <c r="A1814" s="34"/>
      <c r="B1814" s="38"/>
      <c r="C1814" s="39"/>
      <c r="D1814" s="39"/>
      <c r="E1814" s="39"/>
      <c r="F1814" s="39"/>
      <c r="G1814" s="39"/>
    </row>
    <row r="1815" spans="1:11" ht="12.75">
      <c r="A1815" s="34"/>
      <c r="B1815" s="38" t="s">
        <v>27</v>
      </c>
      <c r="C1815" s="39"/>
      <c r="D1815" s="39"/>
      <c r="E1815" s="39"/>
      <c r="F1815" s="39"/>
      <c r="G1815" s="39"/>
    </row>
    <row r="1816" spans="1:11" ht="12.75">
      <c r="A1816" s="34"/>
      <c r="B1816" s="38"/>
      <c r="C1816" s="39"/>
      <c r="D1816" s="39"/>
      <c r="E1816" s="39"/>
      <c r="F1816" s="39"/>
      <c r="G1816" s="39"/>
    </row>
    <row r="1817" spans="1:11" ht="12.75">
      <c r="A1817" s="34"/>
      <c r="B1817" s="38"/>
      <c r="C1817" s="39"/>
      <c r="D1817" s="39"/>
      <c r="E1817" s="39"/>
      <c r="F1817" s="39"/>
      <c r="G1817" s="39"/>
    </row>
    <row r="1818" spans="1:11" ht="12.75">
      <c r="A1818" s="34"/>
      <c r="B1818" s="38"/>
      <c r="C1818" s="39"/>
      <c r="D1818" s="39"/>
      <c r="E1818" s="39"/>
      <c r="F1818" s="39"/>
      <c r="G1818" s="39"/>
    </row>
    <row r="1819" spans="1:11" ht="48.75" customHeight="1">
      <c r="A1819" s="14"/>
      <c r="B1819" s="43" t="s">
        <v>99</v>
      </c>
      <c r="C1819" s="43"/>
      <c r="D1819" s="43"/>
      <c r="E1819" s="43"/>
      <c r="F1819" s="43"/>
      <c r="G1819" s="1"/>
      <c r="H1819" s="1"/>
    </row>
    <row r="1820" spans="1:11" ht="15.75">
      <c r="A1820" s="14" t="s">
        <v>0</v>
      </c>
      <c r="B1820" s="14"/>
      <c r="C1820" s="14"/>
      <c r="D1820" s="14"/>
      <c r="E1820" s="21"/>
      <c r="F1820" s="28"/>
      <c r="G1820" s="1"/>
      <c r="H1820" s="1"/>
    </row>
    <row r="1821" spans="1:11" ht="5.25" customHeight="1">
      <c r="F1821" s="28"/>
    </row>
    <row r="1822" spans="1:11" ht="25.5">
      <c r="A1822" s="2" t="s">
        <v>1</v>
      </c>
      <c r="B1822" s="3" t="s">
        <v>2</v>
      </c>
      <c r="C1822" s="3" t="s">
        <v>3</v>
      </c>
      <c r="D1822" s="3" t="s">
        <v>4</v>
      </c>
      <c r="E1822" s="23" t="s">
        <v>5</v>
      </c>
      <c r="F1822" s="23" t="s">
        <v>5</v>
      </c>
      <c r="G1822" s="3"/>
    </row>
    <row r="1823" spans="1:11" ht="12.75">
      <c r="A1823" s="16">
        <v>1</v>
      </c>
      <c r="B1823" s="5" t="s">
        <v>6</v>
      </c>
      <c r="C1823" s="7" t="s">
        <v>7</v>
      </c>
      <c r="D1823" s="6" t="s">
        <v>7</v>
      </c>
      <c r="E1823" s="20">
        <v>288</v>
      </c>
      <c r="F1823" s="18">
        <f>E1823*1.12*1.2</f>
        <v>387.07200000000006</v>
      </c>
      <c r="G1823" s="8"/>
    </row>
    <row r="1824" spans="1:11" ht="12.75">
      <c r="A1824" s="16">
        <v>2</v>
      </c>
      <c r="B1824" s="5" t="s">
        <v>8</v>
      </c>
      <c r="C1824" s="13">
        <v>1071.48</v>
      </c>
      <c r="D1824" s="12">
        <v>1039.8599999999999</v>
      </c>
      <c r="E1824" s="20">
        <v>273.14</v>
      </c>
      <c r="F1824" s="18">
        <f t="shared" ref="F1824:F1839" si="44">E1824*1.12*1.2</f>
        <v>367.10016000000002</v>
      </c>
      <c r="G1824" s="12"/>
    </row>
    <row r="1825" spans="1:11" ht="12.75">
      <c r="A1825" s="16">
        <v>3</v>
      </c>
      <c r="B1825" s="5" t="s">
        <v>25</v>
      </c>
      <c r="C1825" s="13">
        <v>84646.56</v>
      </c>
      <c r="D1825" s="12">
        <v>82150.09</v>
      </c>
      <c r="E1825" s="20">
        <v>25975.26</v>
      </c>
      <c r="F1825" s="18">
        <f t="shared" si="44"/>
        <v>34910.74944</v>
      </c>
      <c r="G1825" s="12"/>
    </row>
    <row r="1826" spans="1:11" ht="12.75">
      <c r="A1826" s="16">
        <v>4</v>
      </c>
      <c r="B1826" s="5" t="s">
        <v>9</v>
      </c>
      <c r="C1826" s="7" t="s">
        <v>7</v>
      </c>
      <c r="D1826" s="6" t="s">
        <v>7</v>
      </c>
      <c r="E1826" s="20">
        <v>194.48</v>
      </c>
      <c r="F1826" s="18">
        <f t="shared" si="44"/>
        <v>261.38112000000001</v>
      </c>
      <c r="G1826" s="8"/>
    </row>
    <row r="1827" spans="1:11" ht="12.75">
      <c r="A1827" s="16">
        <v>5</v>
      </c>
      <c r="B1827" s="5" t="s">
        <v>10</v>
      </c>
      <c r="C1827" s="7" t="s">
        <v>7</v>
      </c>
      <c r="D1827" s="6" t="s">
        <v>7</v>
      </c>
      <c r="E1827" s="20">
        <v>15395.86</v>
      </c>
      <c r="F1827" s="18">
        <f t="shared" si="44"/>
        <v>20692.035840000004</v>
      </c>
      <c r="G1827" s="12"/>
    </row>
    <row r="1828" spans="1:11" ht="12.75">
      <c r="A1828" s="16">
        <v>6</v>
      </c>
      <c r="B1828" s="5" t="s">
        <v>11</v>
      </c>
      <c r="C1828" s="13">
        <v>15000.66</v>
      </c>
      <c r="D1828" s="12">
        <v>14558.24</v>
      </c>
      <c r="E1828" s="20">
        <v>9668.11</v>
      </c>
      <c r="F1828" s="18">
        <f t="shared" si="44"/>
        <v>12993.939840000001</v>
      </c>
      <c r="G1828" s="12"/>
    </row>
    <row r="1829" spans="1:11" ht="12.75">
      <c r="A1829" s="16">
        <v>7</v>
      </c>
      <c r="B1829" s="5" t="s">
        <v>12</v>
      </c>
      <c r="C1829" s="13">
        <v>105004.54</v>
      </c>
      <c r="D1829" s="12">
        <v>101907.68</v>
      </c>
      <c r="E1829" s="20">
        <v>86383.28</v>
      </c>
      <c r="F1829" s="18">
        <f t="shared" si="44"/>
        <v>116099.12832000002</v>
      </c>
      <c r="G1829" s="12"/>
    </row>
    <row r="1830" spans="1:11" ht="12.75">
      <c r="A1830" s="16">
        <v>8</v>
      </c>
      <c r="B1830" s="5" t="s">
        <v>13</v>
      </c>
      <c r="C1830" s="13">
        <v>24644.02</v>
      </c>
      <c r="D1830" s="12">
        <v>23917.11</v>
      </c>
      <c r="E1830" s="20">
        <v>46929.48</v>
      </c>
      <c r="F1830" s="18">
        <f t="shared" si="44"/>
        <v>63073.221120000002</v>
      </c>
      <c r="G1830" s="12"/>
    </row>
    <row r="1831" spans="1:11" ht="25.5">
      <c r="A1831" s="16">
        <v>9</v>
      </c>
      <c r="B1831" s="5" t="s">
        <v>14</v>
      </c>
      <c r="C1831" s="13">
        <v>227152.72</v>
      </c>
      <c r="D1831" s="12">
        <v>220453.41</v>
      </c>
      <c r="E1831" s="20">
        <v>139051.73000000001</v>
      </c>
      <c r="F1831" s="18">
        <f t="shared" si="44"/>
        <v>186885.52512000003</v>
      </c>
      <c r="G1831" s="12"/>
    </row>
    <row r="1832" spans="1:11" ht="38.25">
      <c r="A1832" s="16">
        <v>10</v>
      </c>
      <c r="B1832" s="5" t="s">
        <v>15</v>
      </c>
      <c r="C1832" s="13">
        <v>70717.38</v>
      </c>
      <c r="D1832" s="12">
        <v>68631.72</v>
      </c>
      <c r="E1832" s="20">
        <v>11463.43</v>
      </c>
      <c r="F1832" s="18">
        <f t="shared" si="44"/>
        <v>15406.849920000002</v>
      </c>
      <c r="G1832" s="12"/>
    </row>
    <row r="1833" spans="1:11" ht="12.75">
      <c r="A1833" s="16">
        <v>11</v>
      </c>
      <c r="B1833" s="5" t="s">
        <v>16</v>
      </c>
      <c r="C1833" s="13">
        <v>37501.72</v>
      </c>
      <c r="D1833" s="12">
        <v>36395.589999999997</v>
      </c>
      <c r="E1833" s="20" t="s">
        <v>7</v>
      </c>
      <c r="F1833" s="18">
        <v>0</v>
      </c>
      <c r="G1833" s="12"/>
    </row>
    <row r="1834" spans="1:11" ht="12.75">
      <c r="A1834" s="16">
        <v>12</v>
      </c>
      <c r="B1834" s="5" t="s">
        <v>17</v>
      </c>
      <c r="C1834" s="13">
        <v>253832.58</v>
      </c>
      <c r="D1834" s="12">
        <v>246346.26</v>
      </c>
      <c r="E1834" s="20">
        <v>223512.13</v>
      </c>
      <c r="F1834" s="18">
        <f t="shared" si="44"/>
        <v>300400.30272000004</v>
      </c>
      <c r="G1834" s="12"/>
    </row>
    <row r="1835" spans="1:11" ht="25.5">
      <c r="A1835" s="16">
        <v>13</v>
      </c>
      <c r="B1835" s="5" t="s">
        <v>18</v>
      </c>
      <c r="C1835" s="13">
        <v>1500.1</v>
      </c>
      <c r="D1835" s="12">
        <v>1455.84</v>
      </c>
      <c r="E1835" s="20">
        <v>4560.2700000000004</v>
      </c>
      <c r="F1835" s="18">
        <f t="shared" si="44"/>
        <v>6129.0028800000009</v>
      </c>
      <c r="G1835" s="12"/>
    </row>
    <row r="1836" spans="1:11" ht="25.5">
      <c r="A1836" s="16">
        <v>14</v>
      </c>
      <c r="B1836" s="5" t="s">
        <v>19</v>
      </c>
      <c r="C1836" s="13">
        <v>18215.12</v>
      </c>
      <c r="D1836" s="12">
        <v>17677.87</v>
      </c>
      <c r="E1836" s="20">
        <v>42085.760000000002</v>
      </c>
      <c r="F1836" s="18">
        <f t="shared" si="44"/>
        <v>56563.261440000009</v>
      </c>
      <c r="G1836" s="12"/>
      <c r="K1836" s="22"/>
    </row>
    <row r="1837" spans="1:11" ht="38.25">
      <c r="A1837" s="16">
        <v>15</v>
      </c>
      <c r="B1837" s="5" t="s">
        <v>20</v>
      </c>
      <c r="C1837" s="13">
        <v>70717.38</v>
      </c>
      <c r="D1837" s="12">
        <v>68631.72</v>
      </c>
      <c r="E1837" s="20">
        <v>14181.73</v>
      </c>
      <c r="F1837" s="18">
        <f t="shared" si="44"/>
        <v>19060.24512</v>
      </c>
      <c r="G1837" s="12"/>
    </row>
    <row r="1838" spans="1:11" ht="12.75">
      <c r="A1838" s="16">
        <v>16</v>
      </c>
      <c r="B1838" s="5" t="s">
        <v>21</v>
      </c>
      <c r="C1838" s="13">
        <v>106076.14</v>
      </c>
      <c r="D1838" s="12">
        <v>102947.56</v>
      </c>
      <c r="E1838" s="20">
        <v>70093.86</v>
      </c>
      <c r="F1838" s="18">
        <f t="shared" si="44"/>
        <v>94206.147840000005</v>
      </c>
      <c r="G1838" s="12"/>
    </row>
    <row r="1839" spans="1:11" ht="12.75">
      <c r="A1839" s="16">
        <v>17</v>
      </c>
      <c r="B1839" s="5" t="s">
        <v>23</v>
      </c>
      <c r="C1839" s="13">
        <v>55395.16</v>
      </c>
      <c r="D1839" s="12">
        <v>53761.56</v>
      </c>
      <c r="E1839" s="20">
        <v>116949.36</v>
      </c>
      <c r="F1839" s="18">
        <f t="shared" si="44"/>
        <v>157179.93984000001</v>
      </c>
      <c r="G1839" s="12"/>
    </row>
    <row r="1840" spans="1:11" ht="12.75">
      <c r="A1840" s="9"/>
      <c r="B1840" s="10" t="s">
        <v>22</v>
      </c>
      <c r="C1840" s="13">
        <f>SUM(C1823:C1839)</f>
        <v>1071475.5599999998</v>
      </c>
      <c r="D1840" s="13">
        <f>SUM(D1823:D1839)</f>
        <v>1039874.51</v>
      </c>
      <c r="E1840" s="13">
        <f>SUM(E1823:E1839)</f>
        <v>807005.88</v>
      </c>
      <c r="F1840" s="13">
        <f>SUM(F1823:F1839)</f>
        <v>1084615.9027200001</v>
      </c>
      <c r="G1840" s="37">
        <f>C1840-F1840</f>
        <v>-13140.342720000306</v>
      </c>
    </row>
    <row r="1841" spans="1:8" ht="12.75">
      <c r="A1841" s="34"/>
      <c r="B1841" s="38"/>
      <c r="C1841" s="39"/>
      <c r="D1841" s="39"/>
      <c r="E1841" s="39"/>
      <c r="F1841" s="39"/>
      <c r="G1841" s="41"/>
    </row>
    <row r="1842" spans="1:8" ht="12.75">
      <c r="A1842" s="34"/>
      <c r="B1842" s="38"/>
      <c r="C1842" s="39"/>
      <c r="D1842" s="39"/>
      <c r="E1842" s="39"/>
      <c r="F1842" s="39"/>
      <c r="G1842" s="41"/>
    </row>
    <row r="1843" spans="1:8" ht="12.75">
      <c r="A1843" s="34"/>
      <c r="B1843" s="38" t="s">
        <v>27</v>
      </c>
      <c r="C1843" s="39"/>
      <c r="D1843" s="39"/>
      <c r="E1843" s="39"/>
      <c r="F1843" s="39"/>
      <c r="G1843" s="41"/>
    </row>
    <row r="1844" spans="1:8" ht="12.75">
      <c r="A1844" s="34"/>
      <c r="B1844" s="38"/>
      <c r="C1844" s="39"/>
      <c r="D1844" s="39"/>
      <c r="E1844" s="39"/>
      <c r="F1844" s="39"/>
      <c r="G1844" s="41"/>
    </row>
    <row r="1845" spans="1:8" ht="12.75">
      <c r="A1845" s="34"/>
      <c r="B1845" s="38"/>
      <c r="C1845" s="39"/>
      <c r="D1845" s="39"/>
      <c r="E1845" s="39"/>
      <c r="F1845" s="39"/>
      <c r="G1845" s="41"/>
    </row>
    <row r="1846" spans="1:8" ht="12.75">
      <c r="A1846" s="34"/>
      <c r="B1846" s="38"/>
      <c r="C1846" s="39"/>
      <c r="D1846" s="39"/>
      <c r="E1846" s="39"/>
      <c r="F1846" s="39"/>
      <c r="G1846" s="41"/>
    </row>
    <row r="1847" spans="1:8" ht="50.25" customHeight="1">
      <c r="A1847" s="14"/>
      <c r="B1847" s="43" t="s">
        <v>100</v>
      </c>
      <c r="C1847" s="43"/>
      <c r="D1847" s="43"/>
      <c r="E1847" s="43"/>
      <c r="F1847" s="43"/>
      <c r="G1847" s="1"/>
      <c r="H1847" s="1"/>
    </row>
    <row r="1848" spans="1:8" ht="15.75">
      <c r="A1848" s="14" t="s">
        <v>0</v>
      </c>
      <c r="B1848" s="14"/>
      <c r="C1848" s="14"/>
      <c r="D1848" s="14"/>
      <c r="E1848" s="21"/>
      <c r="F1848" s="28"/>
      <c r="G1848" s="1"/>
      <c r="H1848" s="1"/>
    </row>
    <row r="1849" spans="1:8" ht="5.25" customHeight="1">
      <c r="F1849" s="28"/>
    </row>
    <row r="1850" spans="1:8" ht="25.5">
      <c r="A1850" s="2" t="s">
        <v>1</v>
      </c>
      <c r="B1850" s="3" t="s">
        <v>2</v>
      </c>
      <c r="C1850" s="3" t="s">
        <v>3</v>
      </c>
      <c r="D1850" s="3" t="s">
        <v>4</v>
      </c>
      <c r="E1850" s="23" t="s">
        <v>5</v>
      </c>
      <c r="F1850" s="23" t="s">
        <v>5</v>
      </c>
      <c r="G1850" s="3"/>
    </row>
    <row r="1851" spans="1:8" ht="12.75">
      <c r="A1851" s="16">
        <v>1</v>
      </c>
      <c r="B1851" s="5" t="s">
        <v>6</v>
      </c>
      <c r="C1851" s="11">
        <v>977.35</v>
      </c>
      <c r="D1851" s="8">
        <v>866.82</v>
      </c>
      <c r="E1851" s="20">
        <v>206.36</v>
      </c>
      <c r="F1851" s="18">
        <f>E1851*1.12*1.2</f>
        <v>277.34784000000002</v>
      </c>
      <c r="G1851" s="12"/>
    </row>
    <row r="1852" spans="1:8" ht="12.75">
      <c r="A1852" s="16">
        <v>2</v>
      </c>
      <c r="B1852" s="5" t="s">
        <v>8</v>
      </c>
      <c r="C1852" s="11">
        <v>977.35</v>
      </c>
      <c r="D1852" s="8">
        <v>866.82</v>
      </c>
      <c r="E1852" s="20">
        <v>212.74</v>
      </c>
      <c r="F1852" s="18">
        <f t="shared" ref="F1852:F1865" si="45">E1852*1.12*1.2</f>
        <v>285.92256000000003</v>
      </c>
      <c r="G1852" s="12"/>
    </row>
    <row r="1853" spans="1:8" ht="12.75">
      <c r="A1853" s="16">
        <v>3</v>
      </c>
      <c r="B1853" s="5" t="s">
        <v>9</v>
      </c>
      <c r="C1853" s="7" t="s">
        <v>7</v>
      </c>
      <c r="D1853" s="6" t="s">
        <v>7</v>
      </c>
      <c r="E1853" s="20">
        <v>301.66000000000003</v>
      </c>
      <c r="F1853" s="18">
        <f t="shared" si="45"/>
        <v>405.43104000000005</v>
      </c>
      <c r="G1853" s="8"/>
    </row>
    <row r="1854" spans="1:8" ht="12.75">
      <c r="A1854" s="16">
        <v>4</v>
      </c>
      <c r="B1854" s="5" t="s">
        <v>10</v>
      </c>
      <c r="C1854" s="7" t="s">
        <v>7</v>
      </c>
      <c r="D1854" s="6" t="s">
        <v>7</v>
      </c>
      <c r="E1854" s="20">
        <v>22462.880000000001</v>
      </c>
      <c r="F1854" s="18">
        <f t="shared" si="45"/>
        <v>30190.110720000001</v>
      </c>
      <c r="G1854" s="12"/>
    </row>
    <row r="1855" spans="1:8" ht="12.75">
      <c r="A1855" s="16">
        <v>5</v>
      </c>
      <c r="B1855" s="5" t="s">
        <v>11</v>
      </c>
      <c r="C1855" s="13">
        <v>18570.080000000002</v>
      </c>
      <c r="D1855" s="12">
        <v>16469.830000000002</v>
      </c>
      <c r="E1855" s="20">
        <v>11601.63</v>
      </c>
      <c r="F1855" s="18">
        <f t="shared" si="45"/>
        <v>15592.59072</v>
      </c>
      <c r="G1855" s="12"/>
    </row>
    <row r="1856" spans="1:8" ht="12.75">
      <c r="A1856" s="16">
        <v>6</v>
      </c>
      <c r="B1856" s="5" t="s">
        <v>12</v>
      </c>
      <c r="C1856" s="13">
        <v>129013.3</v>
      </c>
      <c r="D1856" s="12">
        <v>114421.98</v>
      </c>
      <c r="E1856" s="20">
        <v>110198.21</v>
      </c>
      <c r="F1856" s="18">
        <f t="shared" si="45"/>
        <v>148106.39424000002</v>
      </c>
      <c r="G1856" s="12"/>
    </row>
    <row r="1857" spans="1:12" ht="12.75">
      <c r="A1857" s="16">
        <v>7</v>
      </c>
      <c r="B1857" s="5" t="s">
        <v>13</v>
      </c>
      <c r="C1857" s="13">
        <v>12705.83</v>
      </c>
      <c r="D1857" s="12">
        <v>11268.82</v>
      </c>
      <c r="E1857" s="20">
        <v>12061.18</v>
      </c>
      <c r="F1857" s="18">
        <f t="shared" si="45"/>
        <v>16210.225920000001</v>
      </c>
      <c r="G1857" s="12"/>
    </row>
    <row r="1858" spans="1:12" ht="25.5">
      <c r="A1858" s="16">
        <v>8</v>
      </c>
      <c r="B1858" s="5" t="s">
        <v>14</v>
      </c>
      <c r="C1858" s="13">
        <v>278551.33</v>
      </c>
      <c r="D1858" s="12">
        <v>247047.44</v>
      </c>
      <c r="E1858" s="20">
        <v>136644.60999999999</v>
      </c>
      <c r="F1858" s="18">
        <f t="shared" si="45"/>
        <v>183650.35584</v>
      </c>
      <c r="G1858" s="12"/>
    </row>
    <row r="1859" spans="1:12" ht="38.25">
      <c r="A1859" s="16">
        <v>9</v>
      </c>
      <c r="B1859" s="5" t="s">
        <v>15</v>
      </c>
      <c r="C1859" s="13">
        <v>12705.83</v>
      </c>
      <c r="D1859" s="12">
        <v>11268.82</v>
      </c>
      <c r="E1859" s="20">
        <v>2094.3200000000002</v>
      </c>
      <c r="F1859" s="18">
        <f t="shared" si="45"/>
        <v>2814.7660800000003</v>
      </c>
      <c r="G1859" s="12"/>
    </row>
    <row r="1860" spans="1:12" ht="12.75">
      <c r="A1860" s="16">
        <v>10</v>
      </c>
      <c r="B1860" s="5" t="s">
        <v>16</v>
      </c>
      <c r="C1860" s="13">
        <v>46913.89</v>
      </c>
      <c r="D1860" s="12">
        <v>41607.980000000003</v>
      </c>
      <c r="E1860" s="20" t="s">
        <v>7</v>
      </c>
      <c r="F1860" s="18">
        <v>0</v>
      </c>
      <c r="G1860" s="12"/>
    </row>
    <row r="1861" spans="1:12" ht="12.75">
      <c r="A1861" s="16">
        <v>11</v>
      </c>
      <c r="B1861" s="5" t="s">
        <v>17</v>
      </c>
      <c r="C1861" s="13">
        <v>310022.73</v>
      </c>
      <c r="D1861" s="12">
        <v>274959.48</v>
      </c>
      <c r="E1861" s="20">
        <v>302905.98</v>
      </c>
      <c r="F1861" s="18">
        <f t="shared" si="45"/>
        <v>407105.63712000003</v>
      </c>
      <c r="G1861" s="12"/>
    </row>
    <row r="1862" spans="1:12" ht="25.5">
      <c r="A1862" s="16">
        <v>12</v>
      </c>
      <c r="B1862" s="5" t="s">
        <v>18</v>
      </c>
      <c r="C1862" s="13">
        <v>1759.31</v>
      </c>
      <c r="D1862" s="12">
        <v>1560.3</v>
      </c>
      <c r="E1862" s="20"/>
      <c r="F1862" s="18">
        <f t="shared" si="45"/>
        <v>0</v>
      </c>
      <c r="G1862" s="12"/>
    </row>
    <row r="1863" spans="1:12" ht="25.5">
      <c r="A1863" s="16">
        <v>13</v>
      </c>
      <c r="B1863" s="5" t="s">
        <v>19</v>
      </c>
      <c r="C1863" s="13">
        <v>22479.63</v>
      </c>
      <c r="D1863" s="12">
        <v>19937.16</v>
      </c>
      <c r="E1863" s="20">
        <v>50510.29</v>
      </c>
      <c r="F1863" s="18">
        <f t="shared" si="45"/>
        <v>67885.829760000008</v>
      </c>
      <c r="G1863" s="12"/>
      <c r="L1863" s="22"/>
    </row>
    <row r="1864" spans="1:12" ht="38.25">
      <c r="A1864" s="16">
        <v>14</v>
      </c>
      <c r="B1864" s="5" t="s">
        <v>20</v>
      </c>
      <c r="C1864" s="13">
        <v>11728.43</v>
      </c>
      <c r="D1864" s="12">
        <v>10402.030000000001</v>
      </c>
      <c r="E1864" s="20">
        <v>17018.080000000002</v>
      </c>
      <c r="F1864" s="18">
        <f t="shared" si="45"/>
        <v>22872.299520000004</v>
      </c>
      <c r="G1864" s="12"/>
    </row>
    <row r="1865" spans="1:12" ht="12.75">
      <c r="A1865" s="16">
        <v>15</v>
      </c>
      <c r="B1865" s="5" t="s">
        <v>21</v>
      </c>
      <c r="C1865" s="13">
        <v>130967.96</v>
      </c>
      <c r="D1865" s="12">
        <v>116155.66</v>
      </c>
      <c r="E1865" s="20">
        <v>86349.77</v>
      </c>
      <c r="F1865" s="18">
        <f t="shared" si="45"/>
        <v>116054.09088000002</v>
      </c>
      <c r="G1865" s="12"/>
    </row>
    <row r="1866" spans="1:12" ht="12.75">
      <c r="A1866" s="9"/>
      <c r="B1866" s="10" t="s">
        <v>22</v>
      </c>
      <c r="C1866" s="13">
        <f>SUM(C1851:C1865)</f>
        <v>977373.02</v>
      </c>
      <c r="D1866" s="13">
        <f>SUM(D1851:D1865)</f>
        <v>866833.14000000013</v>
      </c>
      <c r="E1866" s="13">
        <f>SUM(E1851:E1865)</f>
        <v>752567.71000000008</v>
      </c>
      <c r="F1866" s="13">
        <f>SUM(F1851:F1865)</f>
        <v>1011451.0022400001</v>
      </c>
      <c r="G1866" s="13">
        <f>C1866-F1866</f>
        <v>-34077.982240000041</v>
      </c>
    </row>
    <row r="1867" spans="1:12" ht="12.75">
      <c r="A1867" s="34"/>
      <c r="B1867" s="38"/>
      <c r="C1867" s="39"/>
      <c r="D1867" s="39"/>
      <c r="E1867" s="39"/>
      <c r="F1867" s="39"/>
      <c r="G1867" s="39"/>
    </row>
    <row r="1868" spans="1:12" ht="12.75">
      <c r="A1868" s="34"/>
      <c r="B1868" s="38"/>
      <c r="C1868" s="39"/>
      <c r="D1868" s="39"/>
      <c r="E1868" s="39"/>
      <c r="F1868" s="39"/>
      <c r="G1868" s="39"/>
    </row>
    <row r="1869" spans="1:12" ht="12.75">
      <c r="A1869" s="34"/>
      <c r="B1869" s="38" t="s">
        <v>27</v>
      </c>
      <c r="C1869" s="39"/>
      <c r="D1869" s="39"/>
      <c r="E1869" s="39"/>
      <c r="F1869" s="39"/>
      <c r="G1869" s="39"/>
    </row>
    <row r="1870" spans="1:12" ht="12.75">
      <c r="A1870" s="34"/>
      <c r="B1870" s="38"/>
      <c r="C1870" s="39"/>
      <c r="D1870" s="39"/>
      <c r="E1870" s="39"/>
      <c r="F1870" s="39"/>
      <c r="G1870" s="39"/>
    </row>
    <row r="1871" spans="1:12" ht="12.75">
      <c r="A1871" s="34"/>
      <c r="B1871" s="38"/>
      <c r="C1871" s="39"/>
      <c r="D1871" s="39"/>
      <c r="E1871" s="39"/>
      <c r="F1871" s="39"/>
      <c r="G1871" s="39"/>
    </row>
    <row r="1872" spans="1:12" ht="12.75">
      <c r="A1872" s="34"/>
      <c r="B1872" s="38"/>
      <c r="C1872" s="39"/>
      <c r="D1872" s="39"/>
      <c r="E1872" s="39"/>
      <c r="F1872" s="39"/>
      <c r="G1872" s="39"/>
    </row>
    <row r="1873" spans="1:10" ht="59.25" customHeight="1">
      <c r="A1873" s="14"/>
      <c r="B1873" s="43" t="s">
        <v>101</v>
      </c>
      <c r="C1873" s="43"/>
      <c r="D1873" s="43"/>
      <c r="E1873" s="43"/>
      <c r="F1873" s="43"/>
      <c r="G1873" s="1"/>
      <c r="H1873" s="1"/>
    </row>
    <row r="1874" spans="1:10" ht="15.75">
      <c r="A1874" s="14" t="s">
        <v>0</v>
      </c>
      <c r="B1874" s="14"/>
      <c r="C1874" s="14"/>
      <c r="D1874" s="14"/>
      <c r="E1874" s="21"/>
      <c r="F1874" s="28"/>
      <c r="G1874" s="1"/>
      <c r="H1874" s="1"/>
    </row>
    <row r="1875" spans="1:10" ht="5.25" customHeight="1">
      <c r="F1875" s="28"/>
    </row>
    <row r="1876" spans="1:10" ht="25.5">
      <c r="A1876" s="2" t="s">
        <v>1</v>
      </c>
      <c r="B1876" s="3" t="s">
        <v>2</v>
      </c>
      <c r="C1876" s="3" t="s">
        <v>3</v>
      </c>
      <c r="D1876" s="3" t="s">
        <v>4</v>
      </c>
      <c r="E1876" s="23" t="s">
        <v>5</v>
      </c>
      <c r="F1876" s="23" t="s">
        <v>5</v>
      </c>
      <c r="G1876" s="3"/>
    </row>
    <row r="1877" spans="1:10" ht="12.75">
      <c r="A1877" s="16">
        <v>1</v>
      </c>
      <c r="B1877" s="5" t="s">
        <v>6</v>
      </c>
      <c r="C1877" s="11">
        <v>251.19</v>
      </c>
      <c r="D1877" s="8">
        <v>244.12</v>
      </c>
      <c r="E1877" s="20">
        <v>627.55999999999995</v>
      </c>
      <c r="F1877" s="18">
        <f>E1877*1.12*1.2</f>
        <v>843.44064000000003</v>
      </c>
      <c r="G1877" s="8"/>
    </row>
    <row r="1878" spans="1:10" ht="12.75">
      <c r="A1878" s="16">
        <v>2</v>
      </c>
      <c r="B1878" s="5" t="s">
        <v>8</v>
      </c>
      <c r="C1878" s="11">
        <v>251.19</v>
      </c>
      <c r="D1878" s="8">
        <v>244.12</v>
      </c>
      <c r="E1878" s="20">
        <v>245.64</v>
      </c>
      <c r="F1878" s="18">
        <f t="shared" ref="F1878:F1891" si="46">E1878*1.12*1.2</f>
        <v>330.14015999999998</v>
      </c>
      <c r="G1878" s="12"/>
    </row>
    <row r="1879" spans="1:10" ht="12.75">
      <c r="A1879" s="16">
        <v>3</v>
      </c>
      <c r="B1879" s="5" t="s">
        <v>9</v>
      </c>
      <c r="C1879" s="7" t="s">
        <v>7</v>
      </c>
      <c r="D1879" s="6" t="s">
        <v>7</v>
      </c>
      <c r="E1879" s="20">
        <v>146.04</v>
      </c>
      <c r="F1879" s="18">
        <f t="shared" si="46"/>
        <v>196.27776000000003</v>
      </c>
      <c r="G1879" s="8"/>
    </row>
    <row r="1880" spans="1:10" ht="12.75">
      <c r="A1880" s="16">
        <v>4</v>
      </c>
      <c r="B1880" s="5" t="s">
        <v>10</v>
      </c>
      <c r="C1880" s="7" t="s">
        <v>7</v>
      </c>
      <c r="D1880" s="6" t="s">
        <v>7</v>
      </c>
      <c r="E1880" s="20">
        <v>11651.2</v>
      </c>
      <c r="F1880" s="18">
        <f t="shared" si="46"/>
        <v>15659.212800000003</v>
      </c>
      <c r="G1880" s="12"/>
    </row>
    <row r="1881" spans="1:10" ht="12.75">
      <c r="A1881" s="16">
        <v>5</v>
      </c>
      <c r="B1881" s="5" t="s">
        <v>11</v>
      </c>
      <c r="C1881" s="13">
        <v>14772.61</v>
      </c>
      <c r="D1881" s="12">
        <v>4638.3100000000004</v>
      </c>
      <c r="E1881" s="20">
        <v>6960.26</v>
      </c>
      <c r="F1881" s="18">
        <f t="shared" si="46"/>
        <v>9354.5894400000016</v>
      </c>
      <c r="G1881" s="12"/>
    </row>
    <row r="1882" spans="1:10" ht="12.75">
      <c r="A1882" s="16">
        <v>6</v>
      </c>
      <c r="B1882" s="5" t="s">
        <v>12</v>
      </c>
      <c r="C1882" s="13">
        <v>132905.98000000001</v>
      </c>
      <c r="D1882" s="12">
        <v>131979.87</v>
      </c>
      <c r="E1882" s="20">
        <v>83404.679999999993</v>
      </c>
      <c r="F1882" s="18">
        <f t="shared" si="46"/>
        <v>112095.88991999999</v>
      </c>
      <c r="G1882" s="12"/>
    </row>
    <row r="1883" spans="1:10" ht="12.75">
      <c r="A1883" s="16">
        <v>7</v>
      </c>
      <c r="B1883" s="5" t="s">
        <v>13</v>
      </c>
      <c r="C1883" s="13">
        <v>34521.42</v>
      </c>
      <c r="D1883" s="12">
        <v>4394.18</v>
      </c>
      <c r="E1883" s="20">
        <v>4571.03</v>
      </c>
      <c r="F1883" s="18">
        <f t="shared" si="46"/>
        <v>6143.46432</v>
      </c>
      <c r="G1883" s="12"/>
    </row>
    <row r="1884" spans="1:10" ht="25.5">
      <c r="A1884" s="16">
        <v>8</v>
      </c>
      <c r="B1884" s="5" t="s">
        <v>14</v>
      </c>
      <c r="C1884" s="13">
        <v>71155.25</v>
      </c>
      <c r="D1884" s="12">
        <v>74646.02</v>
      </c>
      <c r="E1884" s="20">
        <v>130580.52</v>
      </c>
      <c r="F1884" s="18">
        <f t="shared" si="46"/>
        <v>175500.21888000003</v>
      </c>
      <c r="G1884" s="12"/>
    </row>
    <row r="1885" spans="1:10" ht="38.25">
      <c r="A1885" s="16">
        <v>9</v>
      </c>
      <c r="B1885" s="5" t="s">
        <v>15</v>
      </c>
      <c r="C1885" s="13">
        <v>24521.42</v>
      </c>
      <c r="D1885" s="12">
        <v>24394.18</v>
      </c>
      <c r="E1885" s="20">
        <v>5304.15</v>
      </c>
      <c r="F1885" s="18">
        <f t="shared" si="46"/>
        <v>7128.7776000000003</v>
      </c>
      <c r="G1885" s="12"/>
    </row>
    <row r="1886" spans="1:10" ht="12.75">
      <c r="A1886" s="16">
        <v>10</v>
      </c>
      <c r="B1886" s="5" t="s">
        <v>16</v>
      </c>
      <c r="C1886" s="13">
        <v>11805.93</v>
      </c>
      <c r="D1886" s="12">
        <v>11473.69</v>
      </c>
      <c r="E1886" s="20">
        <v>8225.2000000000007</v>
      </c>
      <c r="F1886" s="18">
        <f t="shared" si="46"/>
        <v>11054.668800000001</v>
      </c>
      <c r="G1886" s="12"/>
    </row>
    <row r="1887" spans="1:10" ht="12.75">
      <c r="A1887" s="16">
        <v>11</v>
      </c>
      <c r="B1887" s="5" t="s">
        <v>17</v>
      </c>
      <c r="C1887" s="13">
        <v>279652.61</v>
      </c>
      <c r="D1887" s="12">
        <v>277410.82</v>
      </c>
      <c r="E1887" s="20">
        <v>230325.05</v>
      </c>
      <c r="F1887" s="18">
        <f t="shared" si="46"/>
        <v>309556.86719999998</v>
      </c>
      <c r="G1887" s="12"/>
    </row>
    <row r="1888" spans="1:10" ht="25.5">
      <c r="A1888" s="16">
        <v>12</v>
      </c>
      <c r="B1888" s="5" t="s">
        <v>18</v>
      </c>
      <c r="C1888" s="11">
        <v>477.27</v>
      </c>
      <c r="D1888" s="8">
        <v>463.83</v>
      </c>
      <c r="E1888" s="20"/>
      <c r="F1888" s="18">
        <f t="shared" si="46"/>
        <v>0</v>
      </c>
      <c r="G1888" s="12"/>
      <c r="J1888" s="22"/>
    </row>
    <row r="1889" spans="1:10" ht="25.5">
      <c r="A1889" s="16">
        <v>13</v>
      </c>
      <c r="B1889" s="5" t="s">
        <v>19</v>
      </c>
      <c r="C1889" s="13">
        <v>5777.37</v>
      </c>
      <c r="D1889" s="12">
        <v>5614.79</v>
      </c>
      <c r="E1889" s="20">
        <v>23281.08</v>
      </c>
      <c r="F1889" s="18">
        <f t="shared" si="46"/>
        <v>31289.771520000002</v>
      </c>
      <c r="G1889" s="12"/>
    </row>
    <row r="1890" spans="1:10" ht="38.25">
      <c r="A1890" s="16">
        <v>14</v>
      </c>
      <c r="B1890" s="5" t="s">
        <v>20</v>
      </c>
      <c r="C1890" s="13">
        <v>4521.42</v>
      </c>
      <c r="D1890" s="12">
        <v>4394.18</v>
      </c>
      <c r="E1890" s="20">
        <v>10210.790000000001</v>
      </c>
      <c r="F1890" s="18">
        <f t="shared" si="46"/>
        <v>13723.301760000002</v>
      </c>
      <c r="G1890" s="12"/>
      <c r="I1890" s="24"/>
      <c r="J1890" s="15"/>
    </row>
    <row r="1891" spans="1:10" ht="12.75">
      <c r="A1891" s="16">
        <v>15</v>
      </c>
      <c r="B1891" s="5" t="s">
        <v>21</v>
      </c>
      <c r="C1891" s="13">
        <v>33408.54</v>
      </c>
      <c r="D1891" s="12">
        <v>32468.13</v>
      </c>
      <c r="E1891" s="20">
        <v>356.19</v>
      </c>
      <c r="F1891" s="18">
        <f t="shared" si="46"/>
        <v>478.71936000000005</v>
      </c>
      <c r="G1891" s="12"/>
    </row>
    <row r="1892" spans="1:10" ht="12.75">
      <c r="A1892" s="9"/>
      <c r="B1892" s="10" t="s">
        <v>22</v>
      </c>
      <c r="C1892" s="13">
        <f>SUM(C1877:C1891)</f>
        <v>614022.20000000007</v>
      </c>
      <c r="D1892" s="13">
        <f>SUM(D1877:D1891)</f>
        <v>572366.24000000011</v>
      </c>
      <c r="E1892" s="13">
        <f>SUM(E1877:E1891)</f>
        <v>515889.38999999996</v>
      </c>
      <c r="F1892" s="13">
        <f>SUM(F1877:F1891)</f>
        <v>693355.34015999991</v>
      </c>
      <c r="G1892" s="13">
        <f>C1892-F1892</f>
        <v>-79333.140159999835</v>
      </c>
    </row>
    <row r="1893" spans="1:10" ht="12.75">
      <c r="A1893" s="34"/>
      <c r="B1893" s="38"/>
      <c r="C1893" s="39"/>
      <c r="D1893" s="39"/>
      <c r="E1893" s="39"/>
      <c r="F1893" s="39"/>
      <c r="G1893" s="39"/>
    </row>
    <row r="1894" spans="1:10" ht="12.75">
      <c r="A1894" s="34"/>
      <c r="B1894" s="38"/>
      <c r="C1894" s="39"/>
      <c r="D1894" s="39"/>
      <c r="E1894" s="39"/>
      <c r="F1894" s="39"/>
      <c r="G1894" s="39"/>
    </row>
    <row r="1895" spans="1:10" ht="12.75">
      <c r="A1895" s="34"/>
      <c r="B1895" s="38" t="s">
        <v>27</v>
      </c>
      <c r="C1895" s="39"/>
      <c r="D1895" s="39"/>
      <c r="E1895" s="39"/>
      <c r="F1895" s="39"/>
      <c r="G1895" s="39"/>
    </row>
    <row r="1896" spans="1:10" ht="12.75">
      <c r="A1896" s="34"/>
      <c r="B1896" s="38"/>
      <c r="C1896" s="39"/>
      <c r="D1896" s="39"/>
      <c r="E1896" s="39"/>
      <c r="F1896" s="39"/>
      <c r="G1896" s="39"/>
    </row>
    <row r="1897" spans="1:10" ht="12.75">
      <c r="A1897" s="34"/>
      <c r="B1897" s="38"/>
      <c r="C1897" s="39"/>
      <c r="D1897" s="39"/>
      <c r="E1897" s="39"/>
      <c r="F1897" s="39"/>
      <c r="G1897" s="39"/>
    </row>
    <row r="1898" spans="1:10" ht="12.75">
      <c r="A1898" s="34"/>
      <c r="B1898" s="38"/>
      <c r="C1898" s="39"/>
      <c r="D1898" s="39"/>
      <c r="E1898" s="39"/>
      <c r="F1898" s="39"/>
      <c r="G1898" s="39"/>
    </row>
    <row r="1899" spans="1:10" ht="48.75" customHeight="1">
      <c r="A1899" s="14"/>
      <c r="B1899" s="43" t="s">
        <v>102</v>
      </c>
      <c r="C1899" s="43"/>
      <c r="D1899" s="43"/>
      <c r="E1899" s="43"/>
      <c r="F1899" s="43"/>
      <c r="G1899" s="1"/>
      <c r="H1899" s="1"/>
    </row>
    <row r="1900" spans="1:10" ht="15.75">
      <c r="A1900" s="14" t="s">
        <v>0</v>
      </c>
      <c r="B1900" s="14"/>
      <c r="C1900" s="14"/>
      <c r="D1900" s="14"/>
      <c r="E1900" s="21"/>
      <c r="F1900" s="28"/>
      <c r="G1900" s="1"/>
      <c r="H1900" s="1"/>
    </row>
    <row r="1901" spans="1:10" ht="5.25" customHeight="1">
      <c r="F1901" s="28"/>
    </row>
    <row r="1902" spans="1:10" ht="25.5">
      <c r="A1902" s="2" t="s">
        <v>1</v>
      </c>
      <c r="B1902" s="3" t="s">
        <v>2</v>
      </c>
      <c r="C1902" s="3" t="s">
        <v>3</v>
      </c>
      <c r="D1902" s="3" t="s">
        <v>4</v>
      </c>
      <c r="E1902" s="23" t="s">
        <v>5</v>
      </c>
      <c r="F1902" s="23" t="s">
        <v>5</v>
      </c>
      <c r="G1902" s="3"/>
    </row>
    <row r="1903" spans="1:10" ht="12.75">
      <c r="A1903" s="16">
        <v>1</v>
      </c>
      <c r="B1903" s="5" t="s">
        <v>6</v>
      </c>
      <c r="C1903" s="11">
        <v>710.37</v>
      </c>
      <c r="D1903" s="8">
        <v>688.09</v>
      </c>
      <c r="E1903" s="20">
        <v>28.9</v>
      </c>
      <c r="F1903" s="18">
        <f t="shared" ref="F1903:F1917" si="47">E1903*1.12</f>
        <v>32.368000000000002</v>
      </c>
      <c r="G1903" s="12"/>
    </row>
    <row r="1904" spans="1:10" ht="12.75">
      <c r="A1904" s="16">
        <v>2</v>
      </c>
      <c r="B1904" s="5" t="s">
        <v>8</v>
      </c>
      <c r="C1904" s="11">
        <v>710.37</v>
      </c>
      <c r="D1904" s="8">
        <v>688.09</v>
      </c>
      <c r="E1904" s="20">
        <v>131.06</v>
      </c>
      <c r="F1904" s="18">
        <f t="shared" si="47"/>
        <v>146.78720000000001</v>
      </c>
      <c r="G1904" s="12"/>
    </row>
    <row r="1905" spans="1:10" ht="12.75">
      <c r="A1905" s="16">
        <v>3</v>
      </c>
      <c r="B1905" s="5" t="s">
        <v>9</v>
      </c>
      <c r="C1905" s="7" t="s">
        <v>7</v>
      </c>
      <c r="D1905" s="6" t="s">
        <v>7</v>
      </c>
      <c r="E1905" s="20">
        <v>77.91</v>
      </c>
      <c r="F1905" s="18">
        <f t="shared" si="47"/>
        <v>87.259200000000007</v>
      </c>
      <c r="G1905" s="8"/>
    </row>
    <row r="1906" spans="1:10" ht="12.75">
      <c r="A1906" s="16">
        <v>4</v>
      </c>
      <c r="B1906" s="5" t="s">
        <v>10</v>
      </c>
      <c r="C1906" s="7" t="s">
        <v>7</v>
      </c>
      <c r="D1906" s="6" t="s">
        <v>7</v>
      </c>
      <c r="E1906" s="20">
        <v>8439.5499999999993</v>
      </c>
      <c r="F1906" s="18">
        <f t="shared" si="47"/>
        <v>9452.2960000000003</v>
      </c>
      <c r="G1906" s="12"/>
    </row>
    <row r="1907" spans="1:10" ht="12.75">
      <c r="A1907" s="16">
        <v>5</v>
      </c>
      <c r="B1907" s="5" t="s">
        <v>11</v>
      </c>
      <c r="C1907" s="13">
        <v>6037.9</v>
      </c>
      <c r="D1907" s="12">
        <v>5848.96</v>
      </c>
      <c r="E1907" s="20">
        <v>10674.52</v>
      </c>
      <c r="F1907" s="18">
        <f t="shared" si="47"/>
        <v>11955.462400000002</v>
      </c>
      <c r="G1907" s="12"/>
    </row>
    <row r="1908" spans="1:10" ht="12.75">
      <c r="A1908" s="16">
        <v>6</v>
      </c>
      <c r="B1908" s="5" t="s">
        <v>12</v>
      </c>
      <c r="C1908" s="13">
        <v>51144.95</v>
      </c>
      <c r="D1908" s="12">
        <v>49544</v>
      </c>
      <c r="E1908" s="20">
        <v>74715.149999999994</v>
      </c>
      <c r="F1908" s="18">
        <f t="shared" si="47"/>
        <v>83680.968000000008</v>
      </c>
      <c r="G1908" s="12"/>
    </row>
    <row r="1909" spans="1:10" ht="12.75">
      <c r="A1909" s="16">
        <v>7</v>
      </c>
      <c r="B1909" s="5" t="s">
        <v>13</v>
      </c>
      <c r="C1909" s="13">
        <v>12786.17</v>
      </c>
      <c r="D1909" s="12">
        <v>12385.98</v>
      </c>
      <c r="E1909" s="20">
        <v>4158.5</v>
      </c>
      <c r="F1909" s="18">
        <f t="shared" si="47"/>
        <v>4657.5200000000004</v>
      </c>
      <c r="G1909" s="12"/>
    </row>
    <row r="1910" spans="1:10" ht="25.5">
      <c r="A1910" s="16">
        <v>8</v>
      </c>
      <c r="B1910" s="5" t="s">
        <v>14</v>
      </c>
      <c r="C1910" s="13">
        <v>49369.13</v>
      </c>
      <c r="D1910" s="12">
        <v>47823.71</v>
      </c>
      <c r="E1910" s="20">
        <v>37533.25</v>
      </c>
      <c r="F1910" s="18">
        <f t="shared" si="47"/>
        <v>42037.240000000005</v>
      </c>
      <c r="G1910" s="12"/>
    </row>
    <row r="1911" spans="1:10" ht="38.25">
      <c r="A1911" s="16">
        <v>9</v>
      </c>
      <c r="B1911" s="5" t="s">
        <v>15</v>
      </c>
      <c r="C1911" s="13">
        <v>7103.5</v>
      </c>
      <c r="D1911" s="12">
        <v>6881.11</v>
      </c>
      <c r="E1911" s="20">
        <v>1989.79</v>
      </c>
      <c r="F1911" s="18">
        <f t="shared" si="47"/>
        <v>2228.5648000000001</v>
      </c>
      <c r="G1911" s="12"/>
    </row>
    <row r="1912" spans="1:10" ht="12.75">
      <c r="A1912" s="16">
        <v>10</v>
      </c>
      <c r="B1912" s="5" t="s">
        <v>16</v>
      </c>
      <c r="C1912" s="13">
        <v>13496.61</v>
      </c>
      <c r="D1912" s="12">
        <v>13074.08</v>
      </c>
      <c r="E1912" s="20">
        <v>1765.18</v>
      </c>
      <c r="F1912" s="18">
        <f t="shared" si="47"/>
        <v>1977.0016000000003</v>
      </c>
      <c r="G1912" s="12"/>
    </row>
    <row r="1913" spans="1:10" ht="12.75">
      <c r="A1913" s="16">
        <v>11</v>
      </c>
      <c r="B1913" s="5" t="s">
        <v>17</v>
      </c>
      <c r="C1913" s="13">
        <v>120687.96</v>
      </c>
      <c r="D1913" s="12">
        <v>116910.05</v>
      </c>
      <c r="E1913" s="20">
        <v>135160.16</v>
      </c>
      <c r="F1913" s="18">
        <f t="shared" si="47"/>
        <v>151379.37920000002</v>
      </c>
      <c r="G1913" s="12"/>
    </row>
    <row r="1914" spans="1:10" ht="25.5">
      <c r="A1914" s="16">
        <v>12</v>
      </c>
      <c r="B1914" s="5" t="s">
        <v>18</v>
      </c>
      <c r="C1914" s="11">
        <v>532.75</v>
      </c>
      <c r="D1914" s="8">
        <v>516.11</v>
      </c>
      <c r="E1914" s="20"/>
      <c r="F1914" s="18">
        <f t="shared" si="47"/>
        <v>0</v>
      </c>
      <c r="G1914" s="12"/>
    </row>
    <row r="1915" spans="1:10" ht="25.5">
      <c r="A1915" s="16">
        <v>13</v>
      </c>
      <c r="B1915" s="5" t="s">
        <v>19</v>
      </c>
      <c r="C1915" s="13">
        <v>6393.16</v>
      </c>
      <c r="D1915" s="12">
        <v>6193.01</v>
      </c>
      <c r="E1915" s="20">
        <v>17275.63</v>
      </c>
      <c r="F1915" s="18">
        <f t="shared" si="47"/>
        <v>19348.705600000005</v>
      </c>
      <c r="G1915" s="12"/>
    </row>
    <row r="1916" spans="1:10" ht="38.25">
      <c r="A1916" s="16">
        <v>14</v>
      </c>
      <c r="B1916" s="5" t="s">
        <v>20</v>
      </c>
      <c r="C1916" s="13">
        <v>6393.16</v>
      </c>
      <c r="D1916" s="12">
        <v>6193.01</v>
      </c>
      <c r="E1916" s="20">
        <v>5672.69</v>
      </c>
      <c r="F1916" s="18">
        <f t="shared" si="47"/>
        <v>6353.4128000000001</v>
      </c>
      <c r="G1916" s="12"/>
    </row>
    <row r="1917" spans="1:10" ht="12.75">
      <c r="A1917" s="16">
        <v>15</v>
      </c>
      <c r="B1917" s="5" t="s">
        <v>21</v>
      </c>
      <c r="C1917" s="13">
        <v>79807.320000000007</v>
      </c>
      <c r="D1917" s="12">
        <v>77309.289999999994</v>
      </c>
      <c r="E1917" s="20">
        <v>60563.45</v>
      </c>
      <c r="F1917" s="18">
        <f t="shared" si="47"/>
        <v>67831.063999999998</v>
      </c>
      <c r="G1917" s="12"/>
      <c r="J1917" s="22"/>
    </row>
    <row r="1918" spans="1:10" ht="12.75">
      <c r="A1918" s="9"/>
      <c r="B1918" s="10" t="s">
        <v>22</v>
      </c>
      <c r="C1918" s="13">
        <f>SUM(C1903:C1917)</f>
        <v>355173.35</v>
      </c>
      <c r="D1918" s="13">
        <f>SUM(D1903:D1917)</f>
        <v>344055.49</v>
      </c>
      <c r="E1918" s="13">
        <f>SUM(E1903:E1917)</f>
        <v>358185.74</v>
      </c>
      <c r="F1918" s="13">
        <f>SUM(F1903:F1917)</f>
        <v>401168.02880000003</v>
      </c>
      <c r="G1918" s="13">
        <f>C1918-F1918</f>
        <v>-45994.678800000052</v>
      </c>
    </row>
    <row r="1919" spans="1:10" ht="12.75">
      <c r="A1919" s="34"/>
      <c r="B1919" s="38"/>
      <c r="C1919" s="39"/>
      <c r="D1919" s="39"/>
      <c r="E1919" s="39"/>
      <c r="F1919" s="39"/>
      <c r="G1919" s="39"/>
    </row>
    <row r="1920" spans="1:10" ht="12.75">
      <c r="A1920" s="34"/>
      <c r="B1920" s="38"/>
      <c r="C1920" s="39"/>
      <c r="D1920" s="39"/>
      <c r="E1920" s="39"/>
      <c r="F1920" s="39"/>
      <c r="G1920" s="39"/>
    </row>
    <row r="1921" spans="1:8" ht="12.75">
      <c r="A1921" s="34"/>
      <c r="B1921" s="38" t="s">
        <v>27</v>
      </c>
      <c r="C1921" s="39"/>
      <c r="D1921" s="39"/>
      <c r="E1921" s="39"/>
      <c r="F1921" s="39"/>
      <c r="G1921" s="39"/>
    </row>
    <row r="1922" spans="1:8" ht="12.75">
      <c r="A1922" s="34"/>
      <c r="B1922" s="38"/>
      <c r="C1922" s="39"/>
      <c r="D1922" s="39"/>
      <c r="E1922" s="39"/>
      <c r="F1922" s="39"/>
      <c r="G1922" s="39"/>
    </row>
    <row r="1923" spans="1:8" ht="12.75">
      <c r="A1923" s="34"/>
      <c r="B1923" s="38"/>
      <c r="C1923" s="39"/>
      <c r="D1923" s="39"/>
      <c r="E1923" s="39"/>
      <c r="F1923" s="39"/>
      <c r="G1923" s="39"/>
    </row>
    <row r="1924" spans="1:8" ht="12.75">
      <c r="A1924" s="34"/>
      <c r="B1924" s="38"/>
      <c r="C1924" s="39"/>
      <c r="D1924" s="39"/>
      <c r="E1924" s="39"/>
      <c r="F1924" s="39"/>
      <c r="G1924" s="39"/>
    </row>
    <row r="1925" spans="1:8" ht="52.5" customHeight="1">
      <c r="A1925" s="14"/>
      <c r="B1925" s="43" t="s">
        <v>103</v>
      </c>
      <c r="C1925" s="43"/>
      <c r="D1925" s="43"/>
      <c r="E1925" s="43"/>
      <c r="F1925" s="43"/>
      <c r="G1925" s="1"/>
      <c r="H1925" s="1"/>
    </row>
    <row r="1926" spans="1:8" ht="15.75">
      <c r="A1926" s="14" t="s">
        <v>0</v>
      </c>
      <c r="B1926" s="14"/>
      <c r="C1926" s="14"/>
      <c r="D1926" s="14"/>
      <c r="E1926" s="21"/>
      <c r="F1926" s="28"/>
      <c r="G1926" s="1"/>
      <c r="H1926" s="1"/>
    </row>
    <row r="1927" spans="1:8" ht="5.25" customHeight="1">
      <c r="F1927" s="28"/>
    </row>
    <row r="1928" spans="1:8" ht="25.5">
      <c r="A1928" s="2" t="s">
        <v>1</v>
      </c>
      <c r="B1928" s="3" t="s">
        <v>2</v>
      </c>
      <c r="C1928" s="3" t="s">
        <v>3</v>
      </c>
      <c r="D1928" s="3" t="s">
        <v>4</v>
      </c>
      <c r="E1928" s="23" t="s">
        <v>5</v>
      </c>
      <c r="F1928" s="23" t="s">
        <v>5</v>
      </c>
      <c r="G1928" s="3"/>
    </row>
    <row r="1929" spans="1:8" ht="12.75">
      <c r="A1929" s="16">
        <v>1</v>
      </c>
      <c r="B1929" s="5" t="s">
        <v>6</v>
      </c>
      <c r="C1929" s="11">
        <v>226.71</v>
      </c>
      <c r="D1929" s="8">
        <v>220.05</v>
      </c>
      <c r="E1929" s="20">
        <v>131.06</v>
      </c>
      <c r="F1929" s="18">
        <f>E1929*1.12*1.2</f>
        <v>176.14464000000001</v>
      </c>
      <c r="G1929" s="8"/>
    </row>
    <row r="1930" spans="1:8" ht="12.75">
      <c r="A1930" s="16">
        <v>2</v>
      </c>
      <c r="B1930" s="5" t="s">
        <v>8</v>
      </c>
      <c r="C1930" s="11">
        <v>226.71</v>
      </c>
      <c r="D1930" s="8">
        <v>220.05</v>
      </c>
      <c r="E1930" s="20">
        <v>85.79</v>
      </c>
      <c r="F1930" s="18">
        <f t="shared" ref="F1930:F1941" si="48">E1930*1.12*1.2</f>
        <v>115.30176000000002</v>
      </c>
      <c r="G1930" s="8"/>
    </row>
    <row r="1931" spans="1:8" ht="12.75">
      <c r="A1931" s="16">
        <v>3</v>
      </c>
      <c r="B1931" s="5" t="s">
        <v>10</v>
      </c>
      <c r="C1931" s="7" t="s">
        <v>7</v>
      </c>
      <c r="D1931" s="6">
        <v>30212.99</v>
      </c>
      <c r="E1931" s="20">
        <v>28158.06</v>
      </c>
      <c r="F1931" s="18">
        <f t="shared" si="48"/>
        <v>37844.432640000006</v>
      </c>
      <c r="G1931" s="12"/>
    </row>
    <row r="1932" spans="1:8" ht="12.75">
      <c r="A1932" s="16">
        <v>4</v>
      </c>
      <c r="B1932" s="5" t="s">
        <v>11</v>
      </c>
      <c r="C1932" s="13">
        <v>4306.6400000000003</v>
      </c>
      <c r="D1932" s="12">
        <v>4180.9399999999996</v>
      </c>
      <c r="E1932" s="20">
        <v>5280.56</v>
      </c>
      <c r="F1932" s="18">
        <f t="shared" si="48"/>
        <v>7097.0726400000012</v>
      </c>
      <c r="G1932" s="12"/>
    </row>
    <row r="1933" spans="1:8" ht="12.75">
      <c r="A1933" s="16">
        <v>5</v>
      </c>
      <c r="B1933" s="5" t="s">
        <v>12</v>
      </c>
      <c r="C1933" s="13">
        <v>30373.43</v>
      </c>
      <c r="D1933" s="12">
        <v>29486.639999999999</v>
      </c>
      <c r="E1933" s="20">
        <v>13185.8</v>
      </c>
      <c r="F1933" s="18">
        <f t="shared" si="48"/>
        <v>17721.715200000002</v>
      </c>
      <c r="G1933" s="12"/>
    </row>
    <row r="1934" spans="1:8" ht="12.75">
      <c r="A1934" s="16">
        <v>6</v>
      </c>
      <c r="B1934" s="5" t="s">
        <v>13</v>
      </c>
      <c r="C1934" s="13">
        <v>6346.68</v>
      </c>
      <c r="D1934" s="12">
        <v>6161.36</v>
      </c>
      <c r="E1934" s="20">
        <v>11386.32</v>
      </c>
      <c r="F1934" s="18">
        <f t="shared" si="48"/>
        <v>15303.21408</v>
      </c>
      <c r="G1934" s="12"/>
    </row>
    <row r="1935" spans="1:8" ht="25.5">
      <c r="A1935" s="16">
        <v>7</v>
      </c>
      <c r="B1935" s="5" t="s">
        <v>14</v>
      </c>
      <c r="C1935" s="13">
        <v>51000.3</v>
      </c>
      <c r="D1935" s="12">
        <v>49511.199999999997</v>
      </c>
      <c r="E1935" s="20">
        <v>17037.849999999999</v>
      </c>
      <c r="F1935" s="18">
        <f t="shared" si="48"/>
        <v>22898.8704</v>
      </c>
      <c r="G1935" s="12"/>
    </row>
    <row r="1936" spans="1:8" ht="38.25">
      <c r="A1936" s="16">
        <v>8</v>
      </c>
      <c r="B1936" s="5" t="s">
        <v>15</v>
      </c>
      <c r="C1936" s="13">
        <v>10357.709999999999</v>
      </c>
      <c r="D1936" s="12">
        <v>6161.36</v>
      </c>
      <c r="E1936" s="20" t="s">
        <v>7</v>
      </c>
      <c r="F1936" s="18">
        <v>0</v>
      </c>
      <c r="G1936" s="12"/>
    </row>
    <row r="1937" spans="1:12" ht="12.75">
      <c r="A1937" s="16">
        <v>9</v>
      </c>
      <c r="B1937" s="5" t="s">
        <v>16</v>
      </c>
      <c r="C1937" s="13">
        <v>11106.67</v>
      </c>
      <c r="D1937" s="12">
        <v>10782.46</v>
      </c>
      <c r="E1937" s="20" t="s">
        <v>7</v>
      </c>
      <c r="F1937" s="18">
        <v>0</v>
      </c>
      <c r="G1937" s="12"/>
    </row>
    <row r="1938" spans="1:12" ht="12.75">
      <c r="A1938" s="16">
        <v>10</v>
      </c>
      <c r="B1938" s="5" t="s">
        <v>17</v>
      </c>
      <c r="C1938" s="13">
        <v>73621.75</v>
      </c>
      <c r="D1938" s="12">
        <v>44519.1</v>
      </c>
      <c r="E1938" s="20">
        <v>67448.06</v>
      </c>
      <c r="F1938" s="18">
        <f t="shared" si="48"/>
        <v>90650.192639999994</v>
      </c>
      <c r="G1938" s="12"/>
    </row>
    <row r="1939" spans="1:12" ht="25.5">
      <c r="A1939" s="16">
        <v>11</v>
      </c>
      <c r="B1939" s="5" t="s">
        <v>18</v>
      </c>
      <c r="C1939" s="11">
        <v>430.69</v>
      </c>
      <c r="D1939" s="8">
        <v>418.08</v>
      </c>
      <c r="E1939" s="20" t="s">
        <v>7</v>
      </c>
      <c r="F1939" s="18">
        <v>0</v>
      </c>
      <c r="G1939" s="8"/>
    </row>
    <row r="1940" spans="1:12" ht="25.5">
      <c r="A1940" s="16">
        <v>12</v>
      </c>
      <c r="B1940" s="5" t="s">
        <v>19</v>
      </c>
      <c r="C1940" s="13">
        <v>5213.41</v>
      </c>
      <c r="D1940" s="12">
        <v>5061.1400000000003</v>
      </c>
      <c r="E1940" s="20" t="s">
        <v>7</v>
      </c>
      <c r="F1940" s="18">
        <v>0</v>
      </c>
      <c r="G1940" s="12"/>
    </row>
    <row r="1941" spans="1:12" ht="38.25">
      <c r="A1941" s="16">
        <v>13</v>
      </c>
      <c r="B1941" s="5" t="s">
        <v>20</v>
      </c>
      <c r="C1941" s="13">
        <v>6346.68</v>
      </c>
      <c r="D1941" s="12">
        <v>6161.36</v>
      </c>
      <c r="E1941" s="20">
        <v>7158.6</v>
      </c>
      <c r="F1941" s="18">
        <f t="shared" si="48"/>
        <v>9621.1584000000021</v>
      </c>
      <c r="G1941" s="12"/>
      <c r="J1941" s="15"/>
      <c r="K1941" s="15"/>
      <c r="L1941" s="15"/>
    </row>
    <row r="1942" spans="1:12" ht="12.75">
      <c r="A1942" s="9"/>
      <c r="B1942" s="10" t="s">
        <v>22</v>
      </c>
      <c r="C1942" s="13">
        <f>SUM(C1929:C1941)</f>
        <v>199557.37999999998</v>
      </c>
      <c r="D1942" s="13">
        <f>SUM(D1929:D1941)</f>
        <v>193096.72999999998</v>
      </c>
      <c r="E1942" s="13">
        <f>SUM(E1929:E1941)</f>
        <v>149872.1</v>
      </c>
      <c r="F1942" s="13">
        <f>SUM(F1929:F1941)</f>
        <v>201428.10240000003</v>
      </c>
      <c r="G1942" s="13">
        <f>C1942-F1942</f>
        <v>-1870.722400000057</v>
      </c>
      <c r="J1942" s="25"/>
    </row>
    <row r="1943" spans="1:12" ht="12.75">
      <c r="A1943" s="34"/>
      <c r="B1943" s="38"/>
      <c r="C1943" s="39"/>
      <c r="D1943" s="39"/>
      <c r="E1943" s="39"/>
      <c r="F1943" s="39"/>
      <c r="G1943" s="39"/>
      <c r="J1943" s="25"/>
    </row>
    <row r="1944" spans="1:12" ht="12.75">
      <c r="A1944" s="34"/>
      <c r="B1944" s="38"/>
      <c r="C1944" s="39"/>
      <c r="D1944" s="39"/>
      <c r="E1944" s="39"/>
      <c r="F1944" s="39"/>
      <c r="G1944" s="39"/>
      <c r="J1944" s="25"/>
    </row>
    <row r="1945" spans="1:12" ht="12.75">
      <c r="A1945" s="34"/>
      <c r="B1945" s="38" t="s">
        <v>27</v>
      </c>
      <c r="C1945" s="39"/>
      <c r="D1945" s="39"/>
      <c r="E1945" s="39"/>
      <c r="F1945" s="39"/>
      <c r="G1945" s="39"/>
      <c r="J1945" s="25"/>
    </row>
    <row r="1946" spans="1:12" ht="12.75">
      <c r="A1946" s="34"/>
      <c r="B1946" s="38"/>
      <c r="C1946" s="39"/>
      <c r="D1946" s="39"/>
      <c r="E1946" s="39"/>
      <c r="F1946" s="39"/>
      <c r="G1946" s="39"/>
      <c r="J1946" s="25"/>
    </row>
    <row r="1947" spans="1:12" ht="12.75">
      <c r="A1947" s="34"/>
      <c r="B1947" s="38"/>
      <c r="C1947" s="39"/>
      <c r="D1947" s="39"/>
      <c r="E1947" s="39"/>
      <c r="F1947" s="39"/>
      <c r="G1947" s="39"/>
      <c r="J1947" s="25"/>
    </row>
    <row r="1948" spans="1:12" ht="12.75">
      <c r="A1948" s="34"/>
      <c r="B1948" s="38"/>
      <c r="C1948" s="39"/>
      <c r="D1948" s="39"/>
      <c r="E1948" s="39"/>
      <c r="F1948" s="39"/>
      <c r="G1948" s="39"/>
      <c r="J1948" s="25"/>
    </row>
    <row r="1949" spans="1:12" ht="54" customHeight="1">
      <c r="A1949" s="14"/>
      <c r="B1949" s="43" t="s">
        <v>104</v>
      </c>
      <c r="C1949" s="43"/>
      <c r="D1949" s="43"/>
      <c r="E1949" s="43"/>
      <c r="F1949" s="43"/>
      <c r="G1949" s="1"/>
      <c r="H1949" s="1"/>
    </row>
    <row r="1950" spans="1:12" ht="15.75">
      <c r="A1950" s="14" t="s">
        <v>0</v>
      </c>
      <c r="B1950" s="14"/>
      <c r="C1950" s="14"/>
      <c r="D1950" s="14"/>
      <c r="E1950" s="21"/>
      <c r="F1950" s="28"/>
      <c r="G1950" s="1"/>
      <c r="H1950" s="1"/>
    </row>
    <row r="1951" spans="1:12" ht="5.25" customHeight="1">
      <c r="F1951" s="28"/>
    </row>
    <row r="1952" spans="1:12" ht="25.5">
      <c r="A1952" s="2" t="s">
        <v>1</v>
      </c>
      <c r="B1952" s="3" t="s">
        <v>2</v>
      </c>
      <c r="C1952" s="3" t="s">
        <v>3</v>
      </c>
      <c r="D1952" s="3" t="s">
        <v>4</v>
      </c>
      <c r="E1952" s="23" t="s">
        <v>5</v>
      </c>
      <c r="F1952" s="23" t="s">
        <v>5</v>
      </c>
      <c r="G1952" s="3"/>
    </row>
    <row r="1953" spans="1:12" ht="12.75">
      <c r="A1953" s="16">
        <v>1</v>
      </c>
      <c r="B1953" s="5" t="s">
        <v>11</v>
      </c>
      <c r="C1953" s="13">
        <v>1254.22</v>
      </c>
      <c r="D1953" s="12">
        <v>1057.5999999999999</v>
      </c>
      <c r="E1953" s="20">
        <v>1167.2</v>
      </c>
      <c r="F1953" s="18">
        <f>E1953*1.12*1.2</f>
        <v>1568.7168000000001</v>
      </c>
      <c r="G1953" s="12"/>
    </row>
    <row r="1954" spans="1:12" ht="12.75">
      <c r="A1954" s="16">
        <v>2</v>
      </c>
      <c r="B1954" s="5" t="s">
        <v>12</v>
      </c>
      <c r="C1954" s="13">
        <v>8780.2000000000007</v>
      </c>
      <c r="D1954" s="12">
        <v>7403.23</v>
      </c>
      <c r="E1954" s="20">
        <v>7252.5</v>
      </c>
      <c r="F1954" s="18">
        <f t="shared" ref="F1954:F1960" si="49">E1954*1.12*1.2</f>
        <v>9747.36</v>
      </c>
      <c r="G1954" s="12"/>
    </row>
    <row r="1955" spans="1:12" ht="25.5">
      <c r="A1955" s="16">
        <v>3</v>
      </c>
      <c r="B1955" s="5" t="s">
        <v>14</v>
      </c>
      <c r="C1955" s="13">
        <v>14752.98</v>
      </c>
      <c r="D1955" s="12">
        <v>12439.47</v>
      </c>
      <c r="E1955" s="20">
        <v>6142.65</v>
      </c>
      <c r="F1955" s="18">
        <f t="shared" si="49"/>
        <v>8255.7215999999989</v>
      </c>
      <c r="G1955" s="12"/>
    </row>
    <row r="1956" spans="1:12" ht="12.75">
      <c r="A1956" s="16">
        <v>4</v>
      </c>
      <c r="B1956" s="5" t="s">
        <v>16</v>
      </c>
      <c r="C1956" s="13">
        <v>3165.58</v>
      </c>
      <c r="D1956" s="12">
        <v>2669.18</v>
      </c>
      <c r="E1956" s="20" t="s">
        <v>7</v>
      </c>
      <c r="F1956" s="18">
        <v>0</v>
      </c>
      <c r="G1956" s="12"/>
    </row>
    <row r="1957" spans="1:12" ht="12.75">
      <c r="A1957" s="16">
        <v>5</v>
      </c>
      <c r="B1957" s="5" t="s">
        <v>17</v>
      </c>
      <c r="C1957" s="13">
        <v>21257.5</v>
      </c>
      <c r="D1957" s="12">
        <v>17923.89</v>
      </c>
      <c r="E1957" s="20">
        <v>22122.45</v>
      </c>
      <c r="F1957" s="18">
        <f t="shared" si="49"/>
        <v>29732.572800000002</v>
      </c>
      <c r="G1957" s="12"/>
    </row>
    <row r="1958" spans="1:12" ht="25.5">
      <c r="A1958" s="16">
        <v>6</v>
      </c>
      <c r="B1958" s="5" t="s">
        <v>18</v>
      </c>
      <c r="C1958" s="11">
        <v>125.4</v>
      </c>
      <c r="D1958" s="8">
        <v>105.76</v>
      </c>
      <c r="E1958" s="20" t="s">
        <v>7</v>
      </c>
      <c r="F1958" s="18">
        <v>0</v>
      </c>
      <c r="G1958" s="8"/>
    </row>
    <row r="1959" spans="1:12" ht="25.5">
      <c r="A1959" s="16">
        <v>7</v>
      </c>
      <c r="B1959" s="5" t="s">
        <v>19</v>
      </c>
      <c r="C1959" s="13">
        <v>1552.98</v>
      </c>
      <c r="D1959" s="12">
        <v>1309.4000000000001</v>
      </c>
      <c r="E1959" s="20">
        <v>180</v>
      </c>
      <c r="F1959" s="18">
        <f t="shared" si="49"/>
        <v>241.92000000000002</v>
      </c>
      <c r="G1959" s="12"/>
    </row>
    <row r="1960" spans="1:12" ht="12.75">
      <c r="A1960" s="16">
        <v>8</v>
      </c>
      <c r="B1960" s="5" t="s">
        <v>21</v>
      </c>
      <c r="C1960" s="13">
        <v>8839.82</v>
      </c>
      <c r="D1960" s="12">
        <v>7453.61</v>
      </c>
      <c r="E1960" s="20">
        <v>7356.92</v>
      </c>
      <c r="F1960" s="18">
        <f t="shared" si="49"/>
        <v>9887.7004800000013</v>
      </c>
      <c r="G1960" s="12"/>
    </row>
    <row r="1961" spans="1:12" ht="12.75">
      <c r="A1961" s="9"/>
      <c r="B1961" s="10" t="s">
        <v>22</v>
      </c>
      <c r="C1961" s="13">
        <f>SUM(C1953:C1960)</f>
        <v>59728.680000000008</v>
      </c>
      <c r="D1961" s="13">
        <f>SUM(D1953:D1960)</f>
        <v>50362.14</v>
      </c>
      <c r="E1961" s="13">
        <f>SUM(E1953:E1960)</f>
        <v>44221.72</v>
      </c>
      <c r="F1961" s="13">
        <f>SUM(F1953:F1960)</f>
        <v>59433.991679999999</v>
      </c>
      <c r="G1961" s="13">
        <f>C1961-F1961</f>
        <v>294.68832000000839</v>
      </c>
      <c r="L1961" s="22"/>
    </row>
    <row r="1962" spans="1:12" ht="12.75">
      <c r="A1962" s="34"/>
      <c r="B1962" s="38"/>
      <c r="C1962" s="39"/>
      <c r="D1962" s="39"/>
      <c r="E1962" s="39"/>
      <c r="F1962" s="39"/>
      <c r="G1962" s="39"/>
      <c r="L1962" s="22"/>
    </row>
    <row r="1963" spans="1:12" ht="12.75">
      <c r="A1963" s="34"/>
      <c r="B1963" s="38"/>
      <c r="C1963" s="39"/>
      <c r="D1963" s="39"/>
      <c r="E1963" s="39"/>
      <c r="F1963" s="39"/>
      <c r="G1963" s="39"/>
      <c r="L1963" s="22"/>
    </row>
    <row r="1964" spans="1:12" ht="12.75">
      <c r="A1964" s="34"/>
      <c r="B1964" s="38" t="s">
        <v>27</v>
      </c>
      <c r="C1964" s="39"/>
      <c r="D1964" s="39"/>
      <c r="E1964" s="39"/>
      <c r="F1964" s="39"/>
      <c r="G1964" s="39"/>
      <c r="L1964" s="22"/>
    </row>
    <row r="1965" spans="1:12" ht="12" customHeight="1">
      <c r="A1965" s="34"/>
      <c r="B1965" s="38"/>
      <c r="C1965" s="39"/>
      <c r="D1965" s="39"/>
      <c r="E1965" s="39"/>
      <c r="F1965" s="39"/>
      <c r="G1965" s="39"/>
      <c r="L1965" s="22"/>
    </row>
    <row r="1966" spans="1:12" ht="12.75">
      <c r="A1966" s="34"/>
      <c r="B1966" s="38"/>
      <c r="C1966" s="39"/>
      <c r="D1966" s="39"/>
      <c r="E1966" s="39"/>
      <c r="F1966" s="39"/>
      <c r="G1966" s="39"/>
      <c r="L1966" s="22"/>
    </row>
    <row r="1967" spans="1:12" ht="12.75">
      <c r="A1967" s="34"/>
      <c r="B1967" s="38"/>
      <c r="C1967" s="39"/>
      <c r="D1967" s="39"/>
      <c r="E1967" s="39"/>
      <c r="F1967" s="39"/>
      <c r="G1967" s="39"/>
      <c r="L1967" s="22"/>
    </row>
    <row r="1968" spans="1:12" ht="48" customHeight="1">
      <c r="A1968" s="14"/>
      <c r="B1968" s="43" t="s">
        <v>105</v>
      </c>
      <c r="C1968" s="43"/>
      <c r="D1968" s="43"/>
      <c r="E1968" s="43"/>
      <c r="F1968" s="43"/>
      <c r="G1968" s="1"/>
      <c r="H1968" s="1"/>
    </row>
    <row r="1969" spans="1:8" ht="15.75">
      <c r="A1969" s="14" t="s">
        <v>0</v>
      </c>
      <c r="B1969" s="14"/>
      <c r="C1969" s="14"/>
      <c r="D1969" s="14"/>
      <c r="E1969" s="21"/>
      <c r="F1969" s="28"/>
      <c r="G1969" s="1"/>
      <c r="H1969" s="1"/>
    </row>
    <row r="1970" spans="1:8" ht="5.25" customHeight="1">
      <c r="F1970" s="28"/>
    </row>
    <row r="1971" spans="1:8" ht="25.5">
      <c r="A1971" s="2" t="s">
        <v>1</v>
      </c>
      <c r="B1971" s="3" t="s">
        <v>2</v>
      </c>
      <c r="C1971" s="3" t="s">
        <v>3</v>
      </c>
      <c r="D1971" s="3" t="s">
        <v>4</v>
      </c>
      <c r="E1971" s="23" t="s">
        <v>5</v>
      </c>
      <c r="F1971" s="23" t="s">
        <v>5</v>
      </c>
      <c r="G1971" s="3"/>
    </row>
    <row r="1972" spans="1:8" ht="12.75">
      <c r="A1972" s="16">
        <v>1</v>
      </c>
      <c r="B1972" s="5" t="s">
        <v>6</v>
      </c>
      <c r="C1972" s="7" t="s">
        <v>7</v>
      </c>
      <c r="D1972" s="6" t="s">
        <v>7</v>
      </c>
      <c r="E1972" s="20">
        <v>20.02</v>
      </c>
      <c r="F1972" s="18">
        <f>E1972*1.12*1.2</f>
        <v>26.906880000000005</v>
      </c>
      <c r="G1972" s="8"/>
    </row>
    <row r="1973" spans="1:8" ht="12.75">
      <c r="A1973" s="16">
        <v>2</v>
      </c>
      <c r="B1973" s="5" t="s">
        <v>8</v>
      </c>
      <c r="C1973" s="7" t="s">
        <v>7</v>
      </c>
      <c r="D1973" s="6" t="s">
        <v>7</v>
      </c>
      <c r="E1973" s="20">
        <v>15.72</v>
      </c>
      <c r="F1973" s="18">
        <f t="shared" ref="F1973:F1985" si="50">E1973*1.12*1.2</f>
        <v>21.127680000000002</v>
      </c>
      <c r="G1973" s="8"/>
    </row>
    <row r="1974" spans="1:8" ht="12.75">
      <c r="A1974" s="16">
        <v>3</v>
      </c>
      <c r="B1974" s="5" t="s">
        <v>9</v>
      </c>
      <c r="C1974" s="7" t="s">
        <v>7</v>
      </c>
      <c r="D1974" s="6" t="s">
        <v>7</v>
      </c>
      <c r="E1974" s="20">
        <v>17.329999999999998</v>
      </c>
      <c r="F1974" s="18">
        <f t="shared" si="50"/>
        <v>23.291520000000002</v>
      </c>
      <c r="G1974" s="8"/>
    </row>
    <row r="1975" spans="1:8" ht="12.75">
      <c r="A1975" s="16">
        <v>4</v>
      </c>
      <c r="B1975" s="5" t="s">
        <v>10</v>
      </c>
      <c r="C1975" s="7" t="s">
        <v>7</v>
      </c>
      <c r="D1975" s="6" t="s">
        <v>7</v>
      </c>
      <c r="E1975" s="20">
        <v>1106.3900000000001</v>
      </c>
      <c r="F1975" s="18">
        <f t="shared" si="50"/>
        <v>1486.9881600000001</v>
      </c>
      <c r="G1975" s="12"/>
    </row>
    <row r="1976" spans="1:8" ht="12.75">
      <c r="A1976" s="16">
        <v>5</v>
      </c>
      <c r="B1976" s="5" t="s">
        <v>11</v>
      </c>
      <c r="C1976" s="13">
        <v>1306.1400000000001</v>
      </c>
      <c r="D1976" s="12">
        <v>1092.32</v>
      </c>
      <c r="E1976" s="20">
        <v>776.47</v>
      </c>
      <c r="F1976" s="18">
        <f t="shared" si="50"/>
        <v>1043.5756800000001</v>
      </c>
      <c r="G1976" s="12"/>
    </row>
    <row r="1977" spans="1:8" ht="12.75">
      <c r="A1977" s="16">
        <v>6</v>
      </c>
      <c r="B1977" s="5" t="s">
        <v>12</v>
      </c>
      <c r="C1977" s="13">
        <v>11410.74</v>
      </c>
      <c r="D1977" s="12">
        <v>9543.61</v>
      </c>
      <c r="E1977" s="20">
        <v>19149.72</v>
      </c>
      <c r="F1977" s="18">
        <f t="shared" si="50"/>
        <v>25737.223680000003</v>
      </c>
      <c r="G1977" s="12"/>
    </row>
    <row r="1978" spans="1:8" ht="25.5">
      <c r="A1978" s="16">
        <v>7</v>
      </c>
      <c r="B1978" s="5" t="s">
        <v>14</v>
      </c>
      <c r="C1978" s="13">
        <v>6805.26</v>
      </c>
      <c r="D1978" s="12">
        <v>5691.65</v>
      </c>
      <c r="E1978" s="20">
        <v>9034.17</v>
      </c>
      <c r="F1978" s="18">
        <f t="shared" si="50"/>
        <v>12141.924480000001</v>
      </c>
      <c r="G1978" s="12"/>
    </row>
    <row r="1979" spans="1:8" ht="38.25">
      <c r="A1979" s="16">
        <v>8</v>
      </c>
      <c r="B1979" s="5" t="s">
        <v>15</v>
      </c>
      <c r="C1979" s="7" t="s">
        <v>7</v>
      </c>
      <c r="D1979" s="6" t="s">
        <v>7</v>
      </c>
      <c r="E1979" s="20">
        <v>355.3</v>
      </c>
      <c r="F1979" s="18">
        <f t="shared" si="50"/>
        <v>477.52320000000003</v>
      </c>
      <c r="G1979" s="8"/>
    </row>
    <row r="1980" spans="1:8" ht="12.75">
      <c r="A1980" s="16">
        <v>9</v>
      </c>
      <c r="B1980" s="5" t="s">
        <v>16</v>
      </c>
      <c r="C1980" s="13">
        <v>3024.56</v>
      </c>
      <c r="D1980" s="12">
        <v>2529.63</v>
      </c>
      <c r="E1980" s="20" t="s">
        <v>7</v>
      </c>
      <c r="F1980" s="18">
        <v>0</v>
      </c>
      <c r="G1980" s="12"/>
    </row>
    <row r="1981" spans="1:8" ht="12.75">
      <c r="A1981" s="16">
        <v>10</v>
      </c>
      <c r="B1981" s="5" t="s">
        <v>17</v>
      </c>
      <c r="C1981" s="13">
        <v>26876.959999999999</v>
      </c>
      <c r="D1981" s="12">
        <v>22479.22</v>
      </c>
      <c r="E1981" s="20">
        <v>18002.5</v>
      </c>
      <c r="F1981" s="18">
        <f t="shared" si="50"/>
        <v>24195.360000000004</v>
      </c>
      <c r="G1981" s="12"/>
    </row>
    <row r="1982" spans="1:8" ht="25.5">
      <c r="A1982" s="16">
        <v>11</v>
      </c>
      <c r="B1982" s="5" t="s">
        <v>18</v>
      </c>
      <c r="C1982" s="11">
        <v>123.64</v>
      </c>
      <c r="D1982" s="8">
        <v>103.49</v>
      </c>
      <c r="E1982" s="20"/>
      <c r="F1982" s="18">
        <f t="shared" si="50"/>
        <v>0</v>
      </c>
      <c r="G1982" s="8"/>
    </row>
    <row r="1983" spans="1:8" ht="25.5">
      <c r="A1983" s="16">
        <v>12</v>
      </c>
      <c r="B1983" s="5" t="s">
        <v>19</v>
      </c>
      <c r="C1983" s="13">
        <v>1443.42</v>
      </c>
      <c r="D1983" s="12">
        <v>1207.33</v>
      </c>
      <c r="E1983" s="20">
        <v>3371.83</v>
      </c>
      <c r="F1983" s="18">
        <f t="shared" si="50"/>
        <v>4531.7395200000001</v>
      </c>
      <c r="G1983" s="12"/>
    </row>
    <row r="1984" spans="1:8" ht="38.25">
      <c r="A1984" s="16">
        <v>13</v>
      </c>
      <c r="B1984" s="5" t="s">
        <v>20</v>
      </c>
      <c r="C1984" s="7" t="s">
        <v>7</v>
      </c>
      <c r="D1984" s="6" t="s">
        <v>7</v>
      </c>
      <c r="E1984" s="20">
        <v>1134.54</v>
      </c>
      <c r="F1984" s="18">
        <f t="shared" si="50"/>
        <v>1524.82176</v>
      </c>
      <c r="G1984" s="12"/>
    </row>
    <row r="1985" spans="1:7" ht="12.75">
      <c r="A1985" s="16">
        <v>14</v>
      </c>
      <c r="B1985" s="5" t="s">
        <v>21</v>
      </c>
      <c r="C1985" s="13">
        <v>17748.28</v>
      </c>
      <c r="D1985" s="12">
        <v>14844.38</v>
      </c>
      <c r="E1985" s="20">
        <v>6253.8</v>
      </c>
      <c r="F1985" s="18">
        <f t="shared" si="50"/>
        <v>8405.1072000000004</v>
      </c>
      <c r="G1985" s="12"/>
    </row>
    <row r="1986" spans="1:7" ht="12.75">
      <c r="A1986" s="9"/>
      <c r="B1986" s="10" t="s">
        <v>22</v>
      </c>
      <c r="C1986" s="13">
        <f>SUM(C1972:C1985)</f>
        <v>68739</v>
      </c>
      <c r="D1986" s="13">
        <f>SUM(D1972:D1985)</f>
        <v>57491.63</v>
      </c>
      <c r="E1986" s="13">
        <f>SUM(E1972:E1985)</f>
        <v>59237.79</v>
      </c>
      <c r="F1986" s="13">
        <f>SUM(F1972:F1985)</f>
        <v>79615.589760000017</v>
      </c>
      <c r="G1986" s="37">
        <f>C1986-F1986</f>
        <v>-10876.589760000017</v>
      </c>
    </row>
    <row r="1989" spans="1:7" ht="12.75">
      <c r="B1989" s="38" t="s">
        <v>27</v>
      </c>
    </row>
    <row r="1990" spans="1:7">
      <c r="G1990" s="15">
        <f>SUM(G19:G1986)</f>
        <v>-6152879.4201600058</v>
      </c>
    </row>
  </sheetData>
  <mergeCells count="82">
    <mergeCell ref="A362:F362"/>
    <mergeCell ref="B1526:F1526"/>
    <mergeCell ref="B1400:F1400"/>
    <mergeCell ref="B1426:F1426"/>
    <mergeCell ref="B1452:F1452"/>
    <mergeCell ref="B1476:F1476"/>
    <mergeCell ref="B1500:F1500"/>
    <mergeCell ref="B1267:F1267"/>
    <mergeCell ref="B1293:F1293"/>
    <mergeCell ref="B1321:F1321"/>
    <mergeCell ref="B1349:F1349"/>
    <mergeCell ref="B1375:F1375"/>
    <mergeCell ref="B1135:F1135"/>
    <mergeCell ref="B1161:F1161"/>
    <mergeCell ref="B1186:F1186"/>
    <mergeCell ref="B1212:F1212"/>
    <mergeCell ref="B1239:F1239"/>
    <mergeCell ref="B1005:F1005"/>
    <mergeCell ref="B1031:F1031"/>
    <mergeCell ref="B1057:F1057"/>
    <mergeCell ref="B1083:F1083"/>
    <mergeCell ref="B1109:F1109"/>
    <mergeCell ref="B887:F887"/>
    <mergeCell ref="B911:F911"/>
    <mergeCell ref="B937:F937"/>
    <mergeCell ref="B963:F963"/>
    <mergeCell ref="B987:F987"/>
    <mergeCell ref="B764:F764"/>
    <mergeCell ref="B788:F788"/>
    <mergeCell ref="B814:F814"/>
    <mergeCell ref="B840:F840"/>
    <mergeCell ref="B866:F866"/>
    <mergeCell ref="B647:F647"/>
    <mergeCell ref="B671:F671"/>
    <mergeCell ref="B695:F695"/>
    <mergeCell ref="B716:F716"/>
    <mergeCell ref="B740:F740"/>
    <mergeCell ref="B517:F517"/>
    <mergeCell ref="B543:F543"/>
    <mergeCell ref="B569:F569"/>
    <mergeCell ref="B595:F595"/>
    <mergeCell ref="B621:F621"/>
    <mergeCell ref="B387:F387"/>
    <mergeCell ref="B413:F413"/>
    <mergeCell ref="B439:F439"/>
    <mergeCell ref="B465:F465"/>
    <mergeCell ref="B491:F491"/>
    <mergeCell ref="B257:F257"/>
    <mergeCell ref="B283:F283"/>
    <mergeCell ref="B309:F309"/>
    <mergeCell ref="B335:F335"/>
    <mergeCell ref="B361:F361"/>
    <mergeCell ref="B156:F156"/>
    <mergeCell ref="B182:F182"/>
    <mergeCell ref="B206:F206"/>
    <mergeCell ref="B231:F231"/>
    <mergeCell ref="A78:F78"/>
    <mergeCell ref="B104:F104"/>
    <mergeCell ref="B105:F105"/>
    <mergeCell ref="B130:F130"/>
    <mergeCell ref="A53:F53"/>
    <mergeCell ref="B2:F2"/>
    <mergeCell ref="B26:F26"/>
    <mergeCell ref="A27:F27"/>
    <mergeCell ref="B52:F52"/>
    <mergeCell ref="B1555:F1555"/>
    <mergeCell ref="B1581:F1581"/>
    <mergeCell ref="B1607:F1607"/>
    <mergeCell ref="B1633:F1633"/>
    <mergeCell ref="B1659:F1659"/>
    <mergeCell ref="B1685:F1685"/>
    <mergeCell ref="B1711:F1711"/>
    <mergeCell ref="B1737:F1737"/>
    <mergeCell ref="B1763:F1763"/>
    <mergeCell ref="B1791:F1791"/>
    <mergeCell ref="B1949:F1949"/>
    <mergeCell ref="B1968:F1968"/>
    <mergeCell ref="B1819:F1819"/>
    <mergeCell ref="B1847:F1847"/>
    <mergeCell ref="B1873:F1873"/>
    <mergeCell ref="B1899:F1899"/>
    <mergeCell ref="B1925:F1925"/>
  </mergeCells>
  <pageMargins left="0.74803149606299213" right="0.74803149606299213" top="1.5748031496062993" bottom="0.98425196850393704" header="0.51181102362204722" footer="0.51181102362204722"/>
  <pageSetup paperSize="9" scale="98" orientation="portrait" horizontalDpi="300" verticalDpi="300" r:id="rId1"/>
  <headerFooter alignWithMargins="0"/>
  <rowBreaks count="77" manualBreakCount="77">
    <brk id="25" max="5" man="1"/>
    <brk id="51" max="5" man="1"/>
    <brk id="77" max="5" man="1"/>
    <brk id="103" max="5" man="1"/>
    <brk id="129" max="5" man="1"/>
    <brk id="155" max="5" man="1"/>
    <brk id="181" max="5" man="1"/>
    <brk id="205" max="5" man="1"/>
    <brk id="230" max="5" man="1"/>
    <brk id="256" max="5" man="1"/>
    <brk id="282" max="5" man="1"/>
    <brk id="308" max="5" man="1"/>
    <brk id="334" max="5" man="1"/>
    <brk id="360" max="5" man="1"/>
    <brk id="386" max="5" man="1"/>
    <brk id="412" max="5" man="1"/>
    <brk id="438" max="5" man="1"/>
    <brk id="464" max="5" man="1"/>
    <brk id="490" max="5" man="1"/>
    <brk id="516" max="5" man="1"/>
    <brk id="542" max="5" man="1"/>
    <brk id="568" max="5" man="1"/>
    <brk id="594" max="5" man="1"/>
    <brk id="620" max="5" man="1"/>
    <brk id="646" max="5" man="1"/>
    <brk id="670" max="5" man="1"/>
    <brk id="694" max="5" man="1"/>
    <brk id="715" max="5" man="1"/>
    <brk id="739" max="5" man="1"/>
    <brk id="763" max="5" man="1"/>
    <brk id="787" max="5" man="1"/>
    <brk id="813" max="5" man="1"/>
    <brk id="839" max="5" man="1"/>
    <brk id="865" max="5" man="1"/>
    <brk id="886" max="5" man="1"/>
    <brk id="910" max="5" man="1"/>
    <brk id="936" max="5" man="1"/>
    <brk id="962" max="5" man="1"/>
    <brk id="986" max="5" man="1"/>
    <brk id="1004" max="5" man="1"/>
    <brk id="1030" max="5" man="1"/>
    <brk id="1056" max="5" man="1"/>
    <brk id="1082" max="5" man="1"/>
    <brk id="1108" max="5" man="1"/>
    <brk id="1134" max="5" man="1"/>
    <brk id="1160" max="5" man="1"/>
    <brk id="1185" max="5" man="1"/>
    <brk id="1211" max="5" man="1"/>
    <brk id="1238" max="5" man="1"/>
    <brk id="1266" max="5" man="1"/>
    <brk id="1292" max="5" man="1"/>
    <brk id="1320" max="5" man="1"/>
    <brk id="1348" max="5" man="1"/>
    <brk id="1374" max="5" man="1"/>
    <brk id="1399" max="5" man="1"/>
    <brk id="1425" max="5" man="1"/>
    <brk id="1451" max="5" man="1"/>
    <brk id="1475" max="5" man="1"/>
    <brk id="1499" max="5" man="1"/>
    <brk id="1525" max="5" man="1"/>
    <brk id="1554" max="5" man="1"/>
    <brk id="1580" max="5" man="1"/>
    <brk id="1606" max="5" man="1"/>
    <brk id="1632" max="5" man="1"/>
    <brk id="1658" max="5" man="1"/>
    <brk id="1684" max="5" man="1"/>
    <brk id="1710" max="5" man="1"/>
    <brk id="1736" max="5" man="1"/>
    <brk id="1762" max="5" man="1"/>
    <brk id="1790" max="5" man="1"/>
    <brk id="1818" max="5" man="1"/>
    <brk id="1846" max="5" man="1"/>
    <brk id="1872" max="5" man="1"/>
    <brk id="1898" max="5" man="1"/>
    <brk id="1924" max="5" man="1"/>
    <brk id="1948" max="5" man="1"/>
    <brk id="19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Користувач</cp:lastModifiedBy>
  <cp:lastPrinted>2024-01-04T10:39:26Z</cp:lastPrinted>
  <dcterms:created xsi:type="dcterms:W3CDTF">2023-12-26T13:53:48Z</dcterms:created>
  <dcterms:modified xsi:type="dcterms:W3CDTF">2024-01-08T07:16:23Z</dcterms:modified>
</cp:coreProperties>
</file>